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2108\Desktop\TODO\일본부동산\20210191_받은데이터\임대주거\0920\"/>
    </mc:Choice>
  </mc:AlternateContent>
  <xr:revisionPtr revIDLastSave="0" documentId="13_ncr:1_{74859F6C-403D-4EFA-9AE7-9D02E62E53AD}" xr6:coauthVersionLast="45" xr6:coauthVersionMax="45" xr10:uidLastSave="{00000000-0000-0000-0000-000000000000}"/>
  <bookViews>
    <workbookView xWindow="7095" yWindow="930" windowWidth="15075" windowHeight="13710" xr2:uid="{00000000-000D-0000-FFFF-FFFF00000000}"/>
  </bookViews>
  <sheets>
    <sheet name="Worksheet" sheetId="3" r:id="rId1"/>
    <sheet name="Worksheet2" sheetId="1" r:id="rId2"/>
    <sheet name="lis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2" i="3"/>
  <c r="A3" i="3" l="1"/>
  <c r="B3" i="3"/>
  <c r="D3" i="3"/>
  <c r="E3" i="3"/>
  <c r="F3" i="3"/>
  <c r="G3" i="3"/>
  <c r="H3" i="3"/>
  <c r="I3" i="3"/>
  <c r="L3" i="3"/>
  <c r="M3" i="3"/>
  <c r="N3" i="3"/>
  <c r="P3" i="3"/>
  <c r="S3" i="3"/>
  <c r="U3" i="3"/>
  <c r="W3" i="3"/>
  <c r="X3" i="3"/>
  <c r="Y3" i="3"/>
  <c r="Z3" i="3"/>
  <c r="AA3" i="3"/>
  <c r="AB3" i="3"/>
  <c r="AC3" i="3"/>
  <c r="AD3" i="3"/>
  <c r="AE3" i="3"/>
  <c r="AG3" i="3"/>
  <c r="AH3" i="3"/>
  <c r="AI3" i="3"/>
  <c r="AJ3" i="3"/>
  <c r="AK3" i="3"/>
  <c r="AL3" i="3"/>
  <c r="AM3" i="3"/>
  <c r="AN3" i="3"/>
  <c r="AU3" i="3"/>
  <c r="AV3" i="3"/>
  <c r="AW3" i="3"/>
  <c r="AX3" i="3"/>
  <c r="A4" i="3"/>
  <c r="B4" i="3"/>
  <c r="D4" i="3"/>
  <c r="E4" i="3"/>
  <c r="F4" i="3"/>
  <c r="G4" i="3"/>
  <c r="H4" i="3"/>
  <c r="I4" i="3"/>
  <c r="L4" i="3"/>
  <c r="M4" i="3"/>
  <c r="N4" i="3"/>
  <c r="P4" i="3"/>
  <c r="S4" i="3"/>
  <c r="U4" i="3"/>
  <c r="W4" i="3"/>
  <c r="X4" i="3"/>
  <c r="Y4" i="3"/>
  <c r="Z4" i="3"/>
  <c r="AA4" i="3"/>
  <c r="AB4" i="3"/>
  <c r="AC4" i="3"/>
  <c r="AD4" i="3"/>
  <c r="AE4" i="3"/>
  <c r="AG4" i="3"/>
  <c r="AH4" i="3"/>
  <c r="AI4" i="3"/>
  <c r="AJ4" i="3"/>
  <c r="AK4" i="3"/>
  <c r="AL4" i="3"/>
  <c r="AM4" i="3"/>
  <c r="AN4" i="3"/>
  <c r="AU4" i="3"/>
  <c r="AV4" i="3"/>
  <c r="AW4" i="3"/>
  <c r="AX4" i="3"/>
  <c r="A5" i="3"/>
  <c r="B5" i="3"/>
  <c r="D5" i="3"/>
  <c r="E5" i="3"/>
  <c r="F5" i="3"/>
  <c r="G5" i="3"/>
  <c r="H5" i="3"/>
  <c r="I5" i="3"/>
  <c r="L5" i="3"/>
  <c r="O5" i="3"/>
  <c r="P5" i="3"/>
  <c r="S5" i="3"/>
  <c r="U5" i="3"/>
  <c r="W5" i="3"/>
  <c r="X5" i="3"/>
  <c r="Y5" i="3"/>
  <c r="Z5" i="3"/>
  <c r="AA5" i="3"/>
  <c r="AB5" i="3"/>
  <c r="AC5" i="3"/>
  <c r="AD5" i="3"/>
  <c r="AE5" i="3"/>
  <c r="AG5" i="3"/>
  <c r="AH5" i="3"/>
  <c r="AI5" i="3"/>
  <c r="AJ5" i="3"/>
  <c r="AK5" i="3"/>
  <c r="AL5" i="3"/>
  <c r="AM5" i="3"/>
  <c r="AN5" i="3"/>
  <c r="AU5" i="3"/>
  <c r="AV5" i="3"/>
  <c r="AW5" i="3"/>
  <c r="AX5" i="3"/>
  <c r="A6" i="3"/>
  <c r="B6" i="3"/>
  <c r="D6" i="3"/>
  <c r="E6" i="3"/>
  <c r="F6" i="3"/>
  <c r="G6" i="3"/>
  <c r="H6" i="3"/>
  <c r="I6" i="3"/>
  <c r="L6" i="3"/>
  <c r="M6" i="3"/>
  <c r="N6" i="3"/>
  <c r="P6" i="3"/>
  <c r="S6" i="3"/>
  <c r="U6" i="3"/>
  <c r="W6" i="3"/>
  <c r="X6" i="3"/>
  <c r="Y6" i="3"/>
  <c r="Z6" i="3"/>
  <c r="AA6" i="3"/>
  <c r="AB6" i="3"/>
  <c r="AC6" i="3"/>
  <c r="AD6" i="3"/>
  <c r="AE6" i="3"/>
  <c r="AG6" i="3"/>
  <c r="AH6" i="3"/>
  <c r="AI6" i="3"/>
  <c r="AJ6" i="3"/>
  <c r="AK6" i="3"/>
  <c r="AL6" i="3"/>
  <c r="AM6" i="3"/>
  <c r="AN6" i="3"/>
  <c r="AU6" i="3"/>
  <c r="AV6" i="3"/>
  <c r="AW6" i="3"/>
  <c r="AX6" i="3"/>
  <c r="A7" i="3"/>
  <c r="B7" i="3"/>
  <c r="D7" i="3"/>
  <c r="E7" i="3"/>
  <c r="F7" i="3"/>
  <c r="G7" i="3"/>
  <c r="H7" i="3"/>
  <c r="I7" i="3"/>
  <c r="L7" i="3"/>
  <c r="M7" i="3"/>
  <c r="N7" i="3"/>
  <c r="P7" i="3"/>
  <c r="S7" i="3"/>
  <c r="U7" i="3"/>
  <c r="W7" i="3"/>
  <c r="X7" i="3"/>
  <c r="Y7" i="3"/>
  <c r="Z7" i="3"/>
  <c r="AA7" i="3"/>
  <c r="AB7" i="3"/>
  <c r="AC7" i="3"/>
  <c r="AD7" i="3"/>
  <c r="AE7" i="3"/>
  <c r="AG7" i="3"/>
  <c r="AH7" i="3"/>
  <c r="AI7" i="3"/>
  <c r="AJ7" i="3"/>
  <c r="AK7" i="3"/>
  <c r="AL7" i="3"/>
  <c r="AM7" i="3"/>
  <c r="AN7" i="3"/>
  <c r="AU7" i="3"/>
  <c r="AV7" i="3"/>
  <c r="AW7" i="3"/>
  <c r="AX7" i="3"/>
  <c r="A8" i="3"/>
  <c r="B8" i="3"/>
  <c r="D8" i="3"/>
  <c r="E8" i="3"/>
  <c r="F8" i="3"/>
  <c r="G8" i="3"/>
  <c r="H8" i="3"/>
  <c r="I8" i="3"/>
  <c r="L8" i="3"/>
  <c r="M8" i="3"/>
  <c r="N8" i="3"/>
  <c r="P8" i="3"/>
  <c r="S8" i="3"/>
  <c r="U8" i="3"/>
  <c r="W8" i="3"/>
  <c r="X8" i="3"/>
  <c r="Y8" i="3"/>
  <c r="Z8" i="3"/>
  <c r="AA8" i="3"/>
  <c r="AB8" i="3"/>
  <c r="AC8" i="3"/>
  <c r="AD8" i="3"/>
  <c r="AE8" i="3"/>
  <c r="AG8" i="3"/>
  <c r="AH8" i="3"/>
  <c r="AI8" i="3"/>
  <c r="AJ8" i="3"/>
  <c r="AK8" i="3"/>
  <c r="AL8" i="3"/>
  <c r="AM8" i="3"/>
  <c r="AN8" i="3"/>
  <c r="AU8" i="3"/>
  <c r="AV8" i="3"/>
  <c r="AW8" i="3"/>
  <c r="AX8" i="3"/>
  <c r="A9" i="3"/>
  <c r="B9" i="3"/>
  <c r="D9" i="3"/>
  <c r="E9" i="3"/>
  <c r="F9" i="3"/>
  <c r="G9" i="3"/>
  <c r="H9" i="3"/>
  <c r="I9" i="3"/>
  <c r="L9" i="3"/>
  <c r="M9" i="3"/>
  <c r="N9" i="3"/>
  <c r="P9" i="3"/>
  <c r="S9" i="3"/>
  <c r="U9" i="3"/>
  <c r="W9" i="3"/>
  <c r="X9" i="3"/>
  <c r="Y9" i="3"/>
  <c r="Z9" i="3"/>
  <c r="AA9" i="3"/>
  <c r="AB9" i="3"/>
  <c r="AC9" i="3"/>
  <c r="AD9" i="3"/>
  <c r="AE9" i="3"/>
  <c r="AG9" i="3"/>
  <c r="AH9" i="3"/>
  <c r="AI9" i="3"/>
  <c r="AJ9" i="3"/>
  <c r="AK9" i="3"/>
  <c r="AL9" i="3"/>
  <c r="AM9" i="3"/>
  <c r="AN9" i="3"/>
  <c r="AU9" i="3"/>
  <c r="AV9" i="3"/>
  <c r="AW9" i="3"/>
  <c r="AX9" i="3"/>
  <c r="A10" i="3"/>
  <c r="B10" i="3"/>
  <c r="D10" i="3"/>
  <c r="E10" i="3"/>
  <c r="F10" i="3"/>
  <c r="G10" i="3"/>
  <c r="H10" i="3"/>
  <c r="I10" i="3"/>
  <c r="L10" i="3"/>
  <c r="M10" i="3"/>
  <c r="N10" i="3"/>
  <c r="P10" i="3"/>
  <c r="S10" i="3"/>
  <c r="U10" i="3"/>
  <c r="W10" i="3"/>
  <c r="X10" i="3"/>
  <c r="Y10" i="3"/>
  <c r="Z10" i="3"/>
  <c r="AA10" i="3"/>
  <c r="AB10" i="3"/>
  <c r="AC10" i="3"/>
  <c r="AD10" i="3"/>
  <c r="AE10" i="3"/>
  <c r="AG10" i="3"/>
  <c r="AH10" i="3"/>
  <c r="AI10" i="3"/>
  <c r="AJ10" i="3"/>
  <c r="AK10" i="3"/>
  <c r="AL10" i="3"/>
  <c r="AM10" i="3"/>
  <c r="AN10" i="3"/>
  <c r="AU10" i="3"/>
  <c r="AV10" i="3"/>
  <c r="AW10" i="3"/>
  <c r="AX10" i="3"/>
  <c r="A11" i="3"/>
  <c r="B11" i="3"/>
  <c r="D11" i="3"/>
  <c r="E11" i="3"/>
  <c r="F11" i="3"/>
  <c r="G11" i="3"/>
  <c r="H11" i="3"/>
  <c r="I11" i="3"/>
  <c r="L11" i="3"/>
  <c r="O11" i="3"/>
  <c r="P11" i="3"/>
  <c r="S11" i="3"/>
  <c r="U11" i="3"/>
  <c r="W11" i="3"/>
  <c r="X11" i="3"/>
  <c r="Y11" i="3"/>
  <c r="Z11" i="3"/>
  <c r="AA11" i="3"/>
  <c r="AB11" i="3"/>
  <c r="AC11" i="3"/>
  <c r="AD11" i="3"/>
  <c r="AE11" i="3"/>
  <c r="AG11" i="3"/>
  <c r="AH11" i="3"/>
  <c r="AI11" i="3"/>
  <c r="AJ11" i="3"/>
  <c r="AK11" i="3"/>
  <c r="AL11" i="3"/>
  <c r="AM11" i="3"/>
  <c r="AN11" i="3"/>
  <c r="AU11" i="3"/>
  <c r="AV11" i="3"/>
  <c r="AW11" i="3"/>
  <c r="AX11" i="3"/>
  <c r="A12" i="3"/>
  <c r="B12" i="3"/>
  <c r="D12" i="3"/>
  <c r="E12" i="3"/>
  <c r="F12" i="3"/>
  <c r="G12" i="3"/>
  <c r="H12" i="3"/>
  <c r="I12" i="3"/>
  <c r="L12" i="3"/>
  <c r="O12" i="3"/>
  <c r="P12" i="3"/>
  <c r="S12" i="3"/>
  <c r="U12" i="3"/>
  <c r="W12" i="3"/>
  <c r="X12" i="3"/>
  <c r="Y12" i="3"/>
  <c r="Z12" i="3"/>
  <c r="AA12" i="3"/>
  <c r="AB12" i="3"/>
  <c r="AC12" i="3"/>
  <c r="AD12" i="3"/>
  <c r="AE12" i="3"/>
  <c r="AG12" i="3"/>
  <c r="AH12" i="3"/>
  <c r="AI12" i="3"/>
  <c r="AJ12" i="3"/>
  <c r="AK12" i="3"/>
  <c r="AL12" i="3"/>
  <c r="AM12" i="3"/>
  <c r="AN12" i="3"/>
  <c r="AU12" i="3"/>
  <c r="AV12" i="3"/>
  <c r="AW12" i="3"/>
  <c r="AX12" i="3"/>
  <c r="A13" i="3"/>
  <c r="B13" i="3"/>
  <c r="D13" i="3"/>
  <c r="E13" i="3"/>
  <c r="F13" i="3"/>
  <c r="G13" i="3"/>
  <c r="H13" i="3"/>
  <c r="I13" i="3"/>
  <c r="L13" i="3"/>
  <c r="O13" i="3"/>
  <c r="P13" i="3"/>
  <c r="S13" i="3"/>
  <c r="U13" i="3"/>
  <c r="W13" i="3"/>
  <c r="X13" i="3"/>
  <c r="Y13" i="3"/>
  <c r="Z13" i="3"/>
  <c r="AA13" i="3"/>
  <c r="AB13" i="3"/>
  <c r="AC13" i="3"/>
  <c r="AD13" i="3"/>
  <c r="AE13" i="3"/>
  <c r="AG13" i="3"/>
  <c r="AH13" i="3"/>
  <c r="AI13" i="3"/>
  <c r="AJ13" i="3"/>
  <c r="AK13" i="3"/>
  <c r="AL13" i="3"/>
  <c r="AM13" i="3"/>
  <c r="AN13" i="3"/>
  <c r="AU13" i="3"/>
  <c r="AV13" i="3"/>
  <c r="AW13" i="3"/>
  <c r="AX13" i="3"/>
  <c r="A14" i="3"/>
  <c r="B14" i="3"/>
  <c r="D14" i="3"/>
  <c r="E14" i="3"/>
  <c r="F14" i="3"/>
  <c r="G14" i="3"/>
  <c r="H14" i="3"/>
  <c r="I14" i="3"/>
  <c r="L14" i="3"/>
  <c r="M14" i="3"/>
  <c r="N14" i="3"/>
  <c r="P14" i="3"/>
  <c r="S14" i="3"/>
  <c r="U14" i="3"/>
  <c r="W14" i="3"/>
  <c r="X14" i="3"/>
  <c r="Y14" i="3"/>
  <c r="Z14" i="3"/>
  <c r="AA14" i="3"/>
  <c r="AB14" i="3"/>
  <c r="AC14" i="3"/>
  <c r="AD14" i="3"/>
  <c r="AE14" i="3"/>
  <c r="AG14" i="3"/>
  <c r="AH14" i="3"/>
  <c r="AI14" i="3"/>
  <c r="AJ14" i="3"/>
  <c r="AK14" i="3"/>
  <c r="AL14" i="3"/>
  <c r="AM14" i="3"/>
  <c r="AN14" i="3"/>
  <c r="AU14" i="3"/>
  <c r="AV14" i="3"/>
  <c r="AW14" i="3"/>
  <c r="AX14" i="3"/>
  <c r="A15" i="3"/>
  <c r="B15" i="3"/>
  <c r="D15" i="3"/>
  <c r="E15" i="3"/>
  <c r="F15" i="3"/>
  <c r="G15" i="3"/>
  <c r="H15" i="3"/>
  <c r="I15" i="3"/>
  <c r="L15" i="3"/>
  <c r="M15" i="3"/>
  <c r="N15" i="3"/>
  <c r="P15" i="3"/>
  <c r="S15" i="3"/>
  <c r="U15" i="3"/>
  <c r="W15" i="3"/>
  <c r="X15" i="3"/>
  <c r="Y15" i="3"/>
  <c r="Z15" i="3"/>
  <c r="AA15" i="3"/>
  <c r="AB15" i="3"/>
  <c r="AC15" i="3"/>
  <c r="AD15" i="3"/>
  <c r="AE15" i="3"/>
  <c r="AG15" i="3"/>
  <c r="AH15" i="3"/>
  <c r="AI15" i="3"/>
  <c r="AJ15" i="3"/>
  <c r="AK15" i="3"/>
  <c r="AL15" i="3"/>
  <c r="AM15" i="3"/>
  <c r="AN15" i="3"/>
  <c r="AU15" i="3"/>
  <c r="AV15" i="3"/>
  <c r="AW15" i="3"/>
  <c r="AX15" i="3"/>
  <c r="A16" i="3"/>
  <c r="B16" i="3"/>
  <c r="D16" i="3"/>
  <c r="E16" i="3"/>
  <c r="F16" i="3"/>
  <c r="G16" i="3"/>
  <c r="H16" i="3"/>
  <c r="I16" i="3"/>
  <c r="L16" i="3"/>
  <c r="O16" i="3"/>
  <c r="P16" i="3"/>
  <c r="S16" i="3"/>
  <c r="U16" i="3"/>
  <c r="W16" i="3"/>
  <c r="X16" i="3"/>
  <c r="Y16" i="3"/>
  <c r="Z16" i="3"/>
  <c r="AA16" i="3"/>
  <c r="AB16" i="3"/>
  <c r="AC16" i="3"/>
  <c r="AD16" i="3"/>
  <c r="AE16" i="3"/>
  <c r="AG16" i="3"/>
  <c r="AH16" i="3"/>
  <c r="AI16" i="3"/>
  <c r="AJ16" i="3"/>
  <c r="AK16" i="3"/>
  <c r="AL16" i="3"/>
  <c r="AM16" i="3"/>
  <c r="AN16" i="3"/>
  <c r="AU16" i="3"/>
  <c r="AV16" i="3"/>
  <c r="AW16" i="3"/>
  <c r="AX16" i="3"/>
  <c r="A17" i="3"/>
  <c r="B17" i="3"/>
  <c r="D17" i="3"/>
  <c r="E17" i="3"/>
  <c r="F17" i="3"/>
  <c r="G17" i="3"/>
  <c r="H17" i="3"/>
  <c r="I17" i="3"/>
  <c r="L17" i="3"/>
  <c r="O17" i="3"/>
  <c r="P17" i="3"/>
  <c r="S17" i="3"/>
  <c r="U17" i="3"/>
  <c r="W17" i="3"/>
  <c r="X17" i="3"/>
  <c r="Y17" i="3"/>
  <c r="Z17" i="3"/>
  <c r="AA17" i="3"/>
  <c r="AB17" i="3"/>
  <c r="AC17" i="3"/>
  <c r="AD17" i="3"/>
  <c r="AE17" i="3"/>
  <c r="AG17" i="3"/>
  <c r="AH17" i="3"/>
  <c r="AI17" i="3"/>
  <c r="AJ17" i="3"/>
  <c r="AK17" i="3"/>
  <c r="AL17" i="3"/>
  <c r="AM17" i="3"/>
  <c r="AN17" i="3"/>
  <c r="AU17" i="3"/>
  <c r="AV17" i="3"/>
  <c r="AW17" i="3"/>
  <c r="AX17" i="3"/>
  <c r="A18" i="3"/>
  <c r="B18" i="3"/>
  <c r="D18" i="3"/>
  <c r="E18" i="3"/>
  <c r="F18" i="3"/>
  <c r="G18" i="3"/>
  <c r="H18" i="3"/>
  <c r="I18" i="3"/>
  <c r="L18" i="3"/>
  <c r="O18" i="3"/>
  <c r="P18" i="3"/>
  <c r="S18" i="3"/>
  <c r="U18" i="3"/>
  <c r="W18" i="3"/>
  <c r="X18" i="3"/>
  <c r="Y18" i="3"/>
  <c r="Z18" i="3"/>
  <c r="AA18" i="3"/>
  <c r="AB18" i="3"/>
  <c r="AC18" i="3"/>
  <c r="AD18" i="3"/>
  <c r="AE18" i="3"/>
  <c r="AG18" i="3"/>
  <c r="AH18" i="3"/>
  <c r="AI18" i="3"/>
  <c r="AJ18" i="3"/>
  <c r="AK18" i="3"/>
  <c r="AL18" i="3"/>
  <c r="AM18" i="3"/>
  <c r="AN18" i="3"/>
  <c r="AU18" i="3"/>
  <c r="AV18" i="3"/>
  <c r="AW18" i="3"/>
  <c r="AX18" i="3"/>
  <c r="A19" i="3"/>
  <c r="B19" i="3"/>
  <c r="D19" i="3"/>
  <c r="E19" i="3"/>
  <c r="F19" i="3"/>
  <c r="G19" i="3"/>
  <c r="H19" i="3"/>
  <c r="I19" i="3"/>
  <c r="L19" i="3"/>
  <c r="O19" i="3"/>
  <c r="P19" i="3"/>
  <c r="S19" i="3"/>
  <c r="U19" i="3"/>
  <c r="W19" i="3"/>
  <c r="X19" i="3"/>
  <c r="Y19" i="3"/>
  <c r="Z19" i="3"/>
  <c r="AA19" i="3"/>
  <c r="AB19" i="3"/>
  <c r="AC19" i="3"/>
  <c r="AD19" i="3"/>
  <c r="AE19" i="3"/>
  <c r="AG19" i="3"/>
  <c r="AH19" i="3"/>
  <c r="AI19" i="3"/>
  <c r="AJ19" i="3"/>
  <c r="AK19" i="3"/>
  <c r="AL19" i="3"/>
  <c r="AM19" i="3"/>
  <c r="AN19" i="3"/>
  <c r="AU19" i="3"/>
  <c r="AV19" i="3"/>
  <c r="AW19" i="3"/>
  <c r="AX19" i="3"/>
  <c r="A20" i="3"/>
  <c r="B20" i="3"/>
  <c r="D20" i="3"/>
  <c r="E20" i="3"/>
  <c r="F20" i="3"/>
  <c r="G20" i="3"/>
  <c r="H20" i="3"/>
  <c r="I20" i="3"/>
  <c r="L20" i="3"/>
  <c r="O20" i="3"/>
  <c r="P20" i="3"/>
  <c r="S20" i="3"/>
  <c r="U20" i="3"/>
  <c r="W20" i="3"/>
  <c r="X20" i="3"/>
  <c r="Y20" i="3"/>
  <c r="Z20" i="3"/>
  <c r="AA20" i="3"/>
  <c r="AB20" i="3"/>
  <c r="AC20" i="3"/>
  <c r="AD20" i="3"/>
  <c r="AE20" i="3"/>
  <c r="AG20" i="3"/>
  <c r="AH20" i="3"/>
  <c r="AI20" i="3"/>
  <c r="AJ20" i="3"/>
  <c r="AK20" i="3"/>
  <c r="AL20" i="3"/>
  <c r="AM20" i="3"/>
  <c r="AN20" i="3"/>
  <c r="AU20" i="3"/>
  <c r="AV20" i="3"/>
  <c r="AW20" i="3"/>
  <c r="AX20" i="3"/>
  <c r="A21" i="3"/>
  <c r="B21" i="3"/>
  <c r="D21" i="3"/>
  <c r="E21" i="3"/>
  <c r="F21" i="3"/>
  <c r="G21" i="3"/>
  <c r="H21" i="3"/>
  <c r="I21" i="3"/>
  <c r="L21" i="3"/>
  <c r="O21" i="3"/>
  <c r="P21" i="3"/>
  <c r="S21" i="3"/>
  <c r="U21" i="3"/>
  <c r="W21" i="3"/>
  <c r="X21" i="3"/>
  <c r="Y21" i="3"/>
  <c r="Z21" i="3"/>
  <c r="AA21" i="3"/>
  <c r="AB21" i="3"/>
  <c r="AC21" i="3"/>
  <c r="AD21" i="3"/>
  <c r="AE21" i="3"/>
  <c r="AG21" i="3"/>
  <c r="AH21" i="3"/>
  <c r="AI21" i="3"/>
  <c r="AJ21" i="3"/>
  <c r="AK21" i="3"/>
  <c r="AL21" i="3"/>
  <c r="AM21" i="3"/>
  <c r="AN21" i="3"/>
  <c r="AU21" i="3"/>
  <c r="AV21" i="3"/>
  <c r="AW21" i="3"/>
  <c r="AX21" i="3"/>
  <c r="A22" i="3"/>
  <c r="B22" i="3"/>
  <c r="D22" i="3"/>
  <c r="E22" i="3"/>
  <c r="F22" i="3"/>
  <c r="G22" i="3"/>
  <c r="H22" i="3"/>
  <c r="I22" i="3"/>
  <c r="L22" i="3"/>
  <c r="O22" i="3"/>
  <c r="P22" i="3"/>
  <c r="S22" i="3"/>
  <c r="U22" i="3"/>
  <c r="W22" i="3"/>
  <c r="X22" i="3"/>
  <c r="Y22" i="3"/>
  <c r="Z22" i="3"/>
  <c r="AA22" i="3"/>
  <c r="AB22" i="3"/>
  <c r="AC22" i="3"/>
  <c r="AD22" i="3"/>
  <c r="AE22" i="3"/>
  <c r="AG22" i="3"/>
  <c r="AH22" i="3"/>
  <c r="AI22" i="3"/>
  <c r="AJ22" i="3"/>
  <c r="AK22" i="3"/>
  <c r="AL22" i="3"/>
  <c r="AM22" i="3"/>
  <c r="AN22" i="3"/>
  <c r="AU22" i="3"/>
  <c r="AV22" i="3"/>
  <c r="AW22" i="3"/>
  <c r="AX22" i="3"/>
  <c r="A23" i="3"/>
  <c r="B23" i="3"/>
  <c r="D23" i="3"/>
  <c r="E23" i="3"/>
  <c r="F23" i="3"/>
  <c r="G23" i="3"/>
  <c r="H23" i="3"/>
  <c r="I23" i="3"/>
  <c r="L23" i="3"/>
  <c r="M23" i="3"/>
  <c r="N23" i="3"/>
  <c r="P23" i="3"/>
  <c r="S23" i="3"/>
  <c r="U23" i="3"/>
  <c r="W23" i="3"/>
  <c r="X23" i="3"/>
  <c r="Y23" i="3"/>
  <c r="Z23" i="3"/>
  <c r="AA23" i="3"/>
  <c r="AB23" i="3"/>
  <c r="AC23" i="3"/>
  <c r="AD23" i="3"/>
  <c r="AE23" i="3"/>
  <c r="AG23" i="3"/>
  <c r="AH23" i="3"/>
  <c r="AI23" i="3"/>
  <c r="AJ23" i="3"/>
  <c r="AK23" i="3"/>
  <c r="AL23" i="3"/>
  <c r="AM23" i="3"/>
  <c r="AN23" i="3"/>
  <c r="AU23" i="3"/>
  <c r="AV23" i="3"/>
  <c r="AW23" i="3"/>
  <c r="AX23" i="3"/>
  <c r="A24" i="3"/>
  <c r="B24" i="3"/>
  <c r="D24" i="3"/>
  <c r="E24" i="3"/>
  <c r="F24" i="3"/>
  <c r="G24" i="3"/>
  <c r="H24" i="3"/>
  <c r="I24" i="3"/>
  <c r="L24" i="3"/>
  <c r="O24" i="3"/>
  <c r="P24" i="3"/>
  <c r="S24" i="3"/>
  <c r="U24" i="3"/>
  <c r="W24" i="3"/>
  <c r="X24" i="3"/>
  <c r="Y24" i="3"/>
  <c r="Z24" i="3"/>
  <c r="AA24" i="3"/>
  <c r="AB24" i="3"/>
  <c r="AC24" i="3"/>
  <c r="AD24" i="3"/>
  <c r="AE24" i="3"/>
  <c r="AG24" i="3"/>
  <c r="AH24" i="3"/>
  <c r="AI24" i="3"/>
  <c r="AJ24" i="3"/>
  <c r="AK24" i="3"/>
  <c r="AL24" i="3"/>
  <c r="AM24" i="3"/>
  <c r="AN24" i="3"/>
  <c r="AU24" i="3"/>
  <c r="AV24" i="3"/>
  <c r="AW24" i="3"/>
  <c r="AX24" i="3"/>
  <c r="A25" i="3"/>
  <c r="B25" i="3"/>
  <c r="D25" i="3"/>
  <c r="E25" i="3"/>
  <c r="F25" i="3"/>
  <c r="G25" i="3"/>
  <c r="H25" i="3"/>
  <c r="I25" i="3"/>
  <c r="L25" i="3"/>
  <c r="M25" i="3"/>
  <c r="N25" i="3"/>
  <c r="P25" i="3"/>
  <c r="S25" i="3"/>
  <c r="U25" i="3"/>
  <c r="W25" i="3"/>
  <c r="X25" i="3"/>
  <c r="Y25" i="3"/>
  <c r="Z25" i="3"/>
  <c r="AA25" i="3"/>
  <c r="AB25" i="3"/>
  <c r="AC25" i="3"/>
  <c r="AD25" i="3"/>
  <c r="AE25" i="3"/>
  <c r="AG25" i="3"/>
  <c r="AH25" i="3"/>
  <c r="AI25" i="3"/>
  <c r="AJ25" i="3"/>
  <c r="AK25" i="3"/>
  <c r="AL25" i="3"/>
  <c r="AM25" i="3"/>
  <c r="AN25" i="3"/>
  <c r="AU25" i="3"/>
  <c r="AV25" i="3"/>
  <c r="AW25" i="3"/>
  <c r="AX25" i="3"/>
  <c r="A26" i="3"/>
  <c r="B26" i="3"/>
  <c r="D26" i="3"/>
  <c r="E26" i="3"/>
  <c r="F26" i="3"/>
  <c r="G26" i="3"/>
  <c r="H26" i="3"/>
  <c r="I26" i="3"/>
  <c r="L26" i="3"/>
  <c r="M26" i="3"/>
  <c r="N26" i="3"/>
  <c r="P26" i="3"/>
  <c r="S26" i="3"/>
  <c r="U26" i="3"/>
  <c r="W26" i="3"/>
  <c r="X26" i="3"/>
  <c r="Y26" i="3"/>
  <c r="Z26" i="3"/>
  <c r="AA26" i="3"/>
  <c r="AB26" i="3"/>
  <c r="AC26" i="3"/>
  <c r="AD26" i="3"/>
  <c r="AE26" i="3"/>
  <c r="AG26" i="3"/>
  <c r="AH26" i="3"/>
  <c r="AI26" i="3"/>
  <c r="AJ26" i="3"/>
  <c r="AK26" i="3"/>
  <c r="AL26" i="3"/>
  <c r="AM26" i="3"/>
  <c r="AN26" i="3"/>
  <c r="AU26" i="3"/>
  <c r="AV26" i="3"/>
  <c r="AW26" i="3"/>
  <c r="AX26" i="3"/>
  <c r="A27" i="3"/>
  <c r="B27" i="3"/>
  <c r="D27" i="3"/>
  <c r="E27" i="3"/>
  <c r="F27" i="3"/>
  <c r="G27" i="3"/>
  <c r="H27" i="3"/>
  <c r="I27" i="3"/>
  <c r="L27" i="3"/>
  <c r="M27" i="3"/>
  <c r="N27" i="3"/>
  <c r="P27" i="3"/>
  <c r="S27" i="3"/>
  <c r="U27" i="3"/>
  <c r="W27" i="3"/>
  <c r="X27" i="3"/>
  <c r="Y27" i="3"/>
  <c r="Z27" i="3"/>
  <c r="AA27" i="3"/>
  <c r="AB27" i="3"/>
  <c r="AC27" i="3"/>
  <c r="AD27" i="3"/>
  <c r="AE27" i="3"/>
  <c r="AG27" i="3"/>
  <c r="AH27" i="3"/>
  <c r="AI27" i="3"/>
  <c r="AJ27" i="3"/>
  <c r="AK27" i="3"/>
  <c r="AL27" i="3"/>
  <c r="AM27" i="3"/>
  <c r="AN27" i="3"/>
  <c r="AU27" i="3"/>
  <c r="AV27" i="3"/>
  <c r="AW27" i="3"/>
  <c r="AX27" i="3"/>
  <c r="A28" i="3"/>
  <c r="B28" i="3"/>
  <c r="D28" i="3"/>
  <c r="E28" i="3"/>
  <c r="F28" i="3"/>
  <c r="G28" i="3"/>
  <c r="H28" i="3"/>
  <c r="I28" i="3"/>
  <c r="L28" i="3"/>
  <c r="M28" i="3"/>
  <c r="N28" i="3"/>
  <c r="P28" i="3"/>
  <c r="S28" i="3"/>
  <c r="U28" i="3"/>
  <c r="W28" i="3"/>
  <c r="X28" i="3"/>
  <c r="Y28" i="3"/>
  <c r="Z28" i="3"/>
  <c r="AA28" i="3"/>
  <c r="AB28" i="3"/>
  <c r="AC28" i="3"/>
  <c r="AD28" i="3"/>
  <c r="AE28" i="3"/>
  <c r="AG28" i="3"/>
  <c r="AH28" i="3"/>
  <c r="AI28" i="3"/>
  <c r="AJ28" i="3"/>
  <c r="AK28" i="3"/>
  <c r="AL28" i="3"/>
  <c r="AM28" i="3"/>
  <c r="AN28" i="3"/>
  <c r="AU28" i="3"/>
  <c r="AV28" i="3"/>
  <c r="AW28" i="3"/>
  <c r="AX28" i="3"/>
  <c r="A29" i="3"/>
  <c r="B29" i="3"/>
  <c r="D29" i="3"/>
  <c r="E29" i="3"/>
  <c r="F29" i="3"/>
  <c r="G29" i="3"/>
  <c r="H29" i="3"/>
  <c r="I29" i="3"/>
  <c r="L29" i="3"/>
  <c r="O29" i="3"/>
  <c r="P29" i="3"/>
  <c r="S29" i="3"/>
  <c r="U29" i="3"/>
  <c r="W29" i="3"/>
  <c r="X29" i="3"/>
  <c r="Y29" i="3"/>
  <c r="Z29" i="3"/>
  <c r="AA29" i="3"/>
  <c r="AB29" i="3"/>
  <c r="AC29" i="3"/>
  <c r="AD29" i="3"/>
  <c r="AE29" i="3"/>
  <c r="AG29" i="3"/>
  <c r="AH29" i="3"/>
  <c r="AI29" i="3"/>
  <c r="AJ29" i="3"/>
  <c r="AK29" i="3"/>
  <c r="AL29" i="3"/>
  <c r="AM29" i="3"/>
  <c r="AN29" i="3"/>
  <c r="AU29" i="3"/>
  <c r="AV29" i="3"/>
  <c r="AW29" i="3"/>
  <c r="AX29" i="3"/>
  <c r="A30" i="3"/>
  <c r="B30" i="3"/>
  <c r="D30" i="3"/>
  <c r="E30" i="3"/>
  <c r="F30" i="3"/>
  <c r="G30" i="3"/>
  <c r="H30" i="3"/>
  <c r="I30" i="3"/>
  <c r="L30" i="3"/>
  <c r="M30" i="3"/>
  <c r="N30" i="3"/>
  <c r="P30" i="3"/>
  <c r="S30" i="3"/>
  <c r="U30" i="3"/>
  <c r="W30" i="3"/>
  <c r="X30" i="3"/>
  <c r="Y30" i="3"/>
  <c r="Z30" i="3"/>
  <c r="AA30" i="3"/>
  <c r="AB30" i="3"/>
  <c r="AC30" i="3"/>
  <c r="AD30" i="3"/>
  <c r="AE30" i="3"/>
  <c r="AG30" i="3"/>
  <c r="AH30" i="3"/>
  <c r="AI30" i="3"/>
  <c r="AJ30" i="3"/>
  <c r="AK30" i="3"/>
  <c r="AL30" i="3"/>
  <c r="AM30" i="3"/>
  <c r="AN30" i="3"/>
  <c r="AU30" i="3"/>
  <c r="AV30" i="3"/>
  <c r="AW30" i="3"/>
  <c r="AX30" i="3"/>
  <c r="A31" i="3"/>
  <c r="B31" i="3"/>
  <c r="D31" i="3"/>
  <c r="E31" i="3"/>
  <c r="F31" i="3"/>
  <c r="G31" i="3"/>
  <c r="H31" i="3"/>
  <c r="I31" i="3"/>
  <c r="L31" i="3"/>
  <c r="M31" i="3"/>
  <c r="N31" i="3"/>
  <c r="P31" i="3"/>
  <c r="S31" i="3"/>
  <c r="U31" i="3"/>
  <c r="W31" i="3"/>
  <c r="X31" i="3"/>
  <c r="Y31" i="3"/>
  <c r="Z31" i="3"/>
  <c r="AA31" i="3"/>
  <c r="AB31" i="3"/>
  <c r="AC31" i="3"/>
  <c r="AD31" i="3"/>
  <c r="AE31" i="3"/>
  <c r="AG31" i="3"/>
  <c r="AH31" i="3"/>
  <c r="AI31" i="3"/>
  <c r="AJ31" i="3"/>
  <c r="AK31" i="3"/>
  <c r="AL31" i="3"/>
  <c r="AM31" i="3"/>
  <c r="AN31" i="3"/>
  <c r="AU31" i="3"/>
  <c r="AV31" i="3"/>
  <c r="AW31" i="3"/>
  <c r="AX31" i="3"/>
  <c r="A32" i="3"/>
  <c r="B32" i="3"/>
  <c r="D32" i="3"/>
  <c r="E32" i="3"/>
  <c r="F32" i="3"/>
  <c r="G32" i="3"/>
  <c r="H32" i="3"/>
  <c r="I32" i="3"/>
  <c r="L32" i="3"/>
  <c r="M32" i="3"/>
  <c r="N32" i="3"/>
  <c r="P32" i="3"/>
  <c r="S32" i="3"/>
  <c r="U32" i="3"/>
  <c r="W32" i="3"/>
  <c r="X32" i="3"/>
  <c r="Y32" i="3"/>
  <c r="Z32" i="3"/>
  <c r="AA32" i="3"/>
  <c r="AB32" i="3"/>
  <c r="AC32" i="3"/>
  <c r="AD32" i="3"/>
  <c r="AE32" i="3"/>
  <c r="AG32" i="3"/>
  <c r="AH32" i="3"/>
  <c r="AI32" i="3"/>
  <c r="AJ32" i="3"/>
  <c r="AK32" i="3"/>
  <c r="AL32" i="3"/>
  <c r="AM32" i="3"/>
  <c r="AN32" i="3"/>
  <c r="AU32" i="3"/>
  <c r="AV32" i="3"/>
  <c r="AW32" i="3"/>
  <c r="AX32" i="3"/>
  <c r="A33" i="3"/>
  <c r="B33" i="3"/>
  <c r="D33" i="3"/>
  <c r="E33" i="3"/>
  <c r="F33" i="3"/>
  <c r="G33" i="3"/>
  <c r="H33" i="3"/>
  <c r="I33" i="3"/>
  <c r="L33" i="3"/>
  <c r="M33" i="3"/>
  <c r="N33" i="3"/>
  <c r="P33" i="3"/>
  <c r="S33" i="3"/>
  <c r="U33" i="3"/>
  <c r="W33" i="3"/>
  <c r="X33" i="3"/>
  <c r="Y33" i="3"/>
  <c r="Z33" i="3"/>
  <c r="AA33" i="3"/>
  <c r="AB33" i="3"/>
  <c r="AC33" i="3"/>
  <c r="AD33" i="3"/>
  <c r="AE33" i="3"/>
  <c r="AG33" i="3"/>
  <c r="AH33" i="3"/>
  <c r="AI33" i="3"/>
  <c r="AJ33" i="3"/>
  <c r="AK33" i="3"/>
  <c r="AL33" i="3"/>
  <c r="AM33" i="3"/>
  <c r="AN33" i="3"/>
  <c r="AU33" i="3"/>
  <c r="AV33" i="3"/>
  <c r="AW33" i="3"/>
  <c r="AX33" i="3"/>
  <c r="A34" i="3"/>
  <c r="B34" i="3"/>
  <c r="D34" i="3"/>
  <c r="E34" i="3"/>
  <c r="F34" i="3"/>
  <c r="G34" i="3"/>
  <c r="H34" i="3"/>
  <c r="I34" i="3"/>
  <c r="L34" i="3"/>
  <c r="M34" i="3"/>
  <c r="N34" i="3"/>
  <c r="P34" i="3"/>
  <c r="S34" i="3"/>
  <c r="U34" i="3"/>
  <c r="W34" i="3"/>
  <c r="X34" i="3"/>
  <c r="Y34" i="3"/>
  <c r="Z34" i="3"/>
  <c r="AA34" i="3"/>
  <c r="AB34" i="3"/>
  <c r="AC34" i="3"/>
  <c r="AD34" i="3"/>
  <c r="AE34" i="3"/>
  <c r="AG34" i="3"/>
  <c r="AH34" i="3"/>
  <c r="AI34" i="3"/>
  <c r="AJ34" i="3"/>
  <c r="AK34" i="3"/>
  <c r="AL34" i="3"/>
  <c r="AM34" i="3"/>
  <c r="AN34" i="3"/>
  <c r="AP34" i="3"/>
  <c r="AU34" i="3"/>
  <c r="AV34" i="3"/>
  <c r="AW34" i="3"/>
  <c r="AX34" i="3"/>
  <c r="A35" i="3"/>
  <c r="B35" i="3"/>
  <c r="D35" i="3"/>
  <c r="E35" i="3"/>
  <c r="F35" i="3"/>
  <c r="G35" i="3"/>
  <c r="H35" i="3"/>
  <c r="I35" i="3"/>
  <c r="L35" i="3"/>
  <c r="M35" i="3"/>
  <c r="N35" i="3"/>
  <c r="P35" i="3"/>
  <c r="S35" i="3"/>
  <c r="U35" i="3"/>
  <c r="W35" i="3"/>
  <c r="X35" i="3"/>
  <c r="Y35" i="3"/>
  <c r="Z35" i="3"/>
  <c r="AA35" i="3"/>
  <c r="AB35" i="3"/>
  <c r="AC35" i="3"/>
  <c r="AD35" i="3"/>
  <c r="AE35" i="3"/>
  <c r="AG35" i="3"/>
  <c r="AH35" i="3"/>
  <c r="AI35" i="3"/>
  <c r="AJ35" i="3"/>
  <c r="AK35" i="3"/>
  <c r="AL35" i="3"/>
  <c r="AM35" i="3"/>
  <c r="AN35" i="3"/>
  <c r="AU35" i="3"/>
  <c r="AV35" i="3"/>
  <c r="AW35" i="3"/>
  <c r="AX35" i="3"/>
  <c r="A36" i="3"/>
  <c r="B36" i="3"/>
  <c r="D36" i="3"/>
  <c r="E36" i="3"/>
  <c r="F36" i="3"/>
  <c r="G36" i="3"/>
  <c r="H36" i="3"/>
  <c r="I36" i="3"/>
  <c r="L36" i="3"/>
  <c r="M36" i="3"/>
  <c r="N36" i="3"/>
  <c r="P36" i="3"/>
  <c r="S36" i="3"/>
  <c r="U36" i="3"/>
  <c r="W36" i="3"/>
  <c r="X36" i="3"/>
  <c r="Y36" i="3"/>
  <c r="Z36" i="3"/>
  <c r="AA36" i="3"/>
  <c r="AB36" i="3"/>
  <c r="AC36" i="3"/>
  <c r="AD36" i="3"/>
  <c r="AE36" i="3"/>
  <c r="AG36" i="3"/>
  <c r="AH36" i="3"/>
  <c r="AI36" i="3"/>
  <c r="AJ36" i="3"/>
  <c r="AK36" i="3"/>
  <c r="AL36" i="3"/>
  <c r="AM36" i="3"/>
  <c r="AN36" i="3"/>
  <c r="AU36" i="3"/>
  <c r="AV36" i="3"/>
  <c r="AW36" i="3"/>
  <c r="AX36" i="3"/>
  <c r="A37" i="3"/>
  <c r="B37" i="3"/>
  <c r="D37" i="3"/>
  <c r="E37" i="3"/>
  <c r="F37" i="3"/>
  <c r="G37" i="3"/>
  <c r="H37" i="3"/>
  <c r="I37" i="3"/>
  <c r="L37" i="3"/>
  <c r="M37" i="3"/>
  <c r="N37" i="3"/>
  <c r="P37" i="3"/>
  <c r="S37" i="3"/>
  <c r="U37" i="3"/>
  <c r="W37" i="3"/>
  <c r="X37" i="3"/>
  <c r="Y37" i="3"/>
  <c r="Z37" i="3"/>
  <c r="AA37" i="3"/>
  <c r="AB37" i="3"/>
  <c r="AC37" i="3"/>
  <c r="AD37" i="3"/>
  <c r="AE37" i="3"/>
  <c r="AG37" i="3"/>
  <c r="AH37" i="3"/>
  <c r="AI37" i="3"/>
  <c r="AJ37" i="3"/>
  <c r="AK37" i="3"/>
  <c r="AL37" i="3"/>
  <c r="AM37" i="3"/>
  <c r="AN37" i="3"/>
  <c r="AU37" i="3"/>
  <c r="AV37" i="3"/>
  <c r="AW37" i="3"/>
  <c r="AX37" i="3"/>
  <c r="A38" i="3"/>
  <c r="B38" i="3"/>
  <c r="D38" i="3"/>
  <c r="E38" i="3"/>
  <c r="F38" i="3"/>
  <c r="G38" i="3"/>
  <c r="H38" i="3"/>
  <c r="I38" i="3"/>
  <c r="L38" i="3"/>
  <c r="M38" i="3"/>
  <c r="N38" i="3"/>
  <c r="P38" i="3"/>
  <c r="S38" i="3"/>
  <c r="U38" i="3"/>
  <c r="W38" i="3"/>
  <c r="X38" i="3"/>
  <c r="Y38" i="3"/>
  <c r="Z38" i="3"/>
  <c r="AA38" i="3"/>
  <c r="AB38" i="3"/>
  <c r="AC38" i="3"/>
  <c r="AD38" i="3"/>
  <c r="AE38" i="3"/>
  <c r="AG38" i="3"/>
  <c r="AH38" i="3"/>
  <c r="AI38" i="3"/>
  <c r="AJ38" i="3"/>
  <c r="AK38" i="3"/>
  <c r="AL38" i="3"/>
  <c r="AM38" i="3"/>
  <c r="AN38" i="3"/>
  <c r="AR38" i="3"/>
  <c r="AU38" i="3"/>
  <c r="AV38" i="3"/>
  <c r="AW38" i="3"/>
  <c r="AX38" i="3"/>
  <c r="A39" i="3"/>
  <c r="B39" i="3"/>
  <c r="D39" i="3"/>
  <c r="E39" i="3"/>
  <c r="F39" i="3"/>
  <c r="G39" i="3"/>
  <c r="H39" i="3"/>
  <c r="I39" i="3"/>
  <c r="L39" i="3"/>
  <c r="M39" i="3"/>
  <c r="N39" i="3"/>
  <c r="P39" i="3"/>
  <c r="S39" i="3"/>
  <c r="U39" i="3"/>
  <c r="W39" i="3"/>
  <c r="X39" i="3"/>
  <c r="Y39" i="3"/>
  <c r="Z39" i="3"/>
  <c r="AA39" i="3"/>
  <c r="AB39" i="3"/>
  <c r="AC39" i="3"/>
  <c r="AD39" i="3"/>
  <c r="AE39" i="3"/>
  <c r="AG39" i="3"/>
  <c r="AH39" i="3"/>
  <c r="AI39" i="3"/>
  <c r="AJ39" i="3"/>
  <c r="AK39" i="3"/>
  <c r="AL39" i="3"/>
  <c r="AM39" i="3"/>
  <c r="AN39" i="3"/>
  <c r="AU39" i="3"/>
  <c r="AV39" i="3"/>
  <c r="AW39" i="3"/>
  <c r="AX39" i="3"/>
  <c r="A40" i="3"/>
  <c r="B40" i="3"/>
  <c r="D40" i="3"/>
  <c r="E40" i="3"/>
  <c r="F40" i="3"/>
  <c r="G40" i="3"/>
  <c r="H40" i="3"/>
  <c r="I40" i="3"/>
  <c r="L40" i="3"/>
  <c r="M40" i="3"/>
  <c r="N40" i="3"/>
  <c r="P40" i="3"/>
  <c r="S40" i="3"/>
  <c r="U40" i="3"/>
  <c r="W40" i="3"/>
  <c r="X40" i="3"/>
  <c r="Y40" i="3"/>
  <c r="Z40" i="3"/>
  <c r="AA40" i="3"/>
  <c r="AB40" i="3"/>
  <c r="AC40" i="3"/>
  <c r="AD40" i="3"/>
  <c r="AE40" i="3"/>
  <c r="AG40" i="3"/>
  <c r="AH40" i="3"/>
  <c r="AI40" i="3"/>
  <c r="AJ40" i="3"/>
  <c r="AK40" i="3"/>
  <c r="AL40" i="3"/>
  <c r="AM40" i="3"/>
  <c r="AN40" i="3"/>
  <c r="AU40" i="3"/>
  <c r="AV40" i="3"/>
  <c r="AW40" i="3"/>
  <c r="AX40" i="3"/>
  <c r="A41" i="3"/>
  <c r="B41" i="3"/>
  <c r="D41" i="3"/>
  <c r="E41" i="3"/>
  <c r="F41" i="3"/>
  <c r="G41" i="3"/>
  <c r="H41" i="3"/>
  <c r="I41" i="3"/>
  <c r="L41" i="3"/>
  <c r="M41" i="3"/>
  <c r="N41" i="3"/>
  <c r="P41" i="3"/>
  <c r="S41" i="3"/>
  <c r="U41" i="3"/>
  <c r="W41" i="3"/>
  <c r="X41" i="3"/>
  <c r="Y41" i="3"/>
  <c r="Z41" i="3"/>
  <c r="AA41" i="3"/>
  <c r="AB41" i="3"/>
  <c r="AC41" i="3"/>
  <c r="AD41" i="3"/>
  <c r="AE41" i="3"/>
  <c r="AG41" i="3"/>
  <c r="AH41" i="3"/>
  <c r="AI41" i="3"/>
  <c r="AJ41" i="3"/>
  <c r="AK41" i="3"/>
  <c r="AL41" i="3"/>
  <c r="AM41" i="3"/>
  <c r="AN41" i="3"/>
  <c r="AU41" i="3"/>
  <c r="AV41" i="3"/>
  <c r="AW41" i="3"/>
  <c r="AX41" i="3"/>
  <c r="A42" i="3"/>
  <c r="B42" i="3"/>
  <c r="D42" i="3"/>
  <c r="E42" i="3"/>
  <c r="F42" i="3"/>
  <c r="G42" i="3"/>
  <c r="H42" i="3"/>
  <c r="I42" i="3"/>
  <c r="L42" i="3"/>
  <c r="M42" i="3"/>
  <c r="N42" i="3"/>
  <c r="P42" i="3"/>
  <c r="S42" i="3"/>
  <c r="U42" i="3"/>
  <c r="W42" i="3"/>
  <c r="X42" i="3"/>
  <c r="Y42" i="3"/>
  <c r="Z42" i="3"/>
  <c r="AA42" i="3"/>
  <c r="AB42" i="3"/>
  <c r="AC42" i="3"/>
  <c r="AD42" i="3"/>
  <c r="AE42" i="3"/>
  <c r="AG42" i="3"/>
  <c r="AH42" i="3"/>
  <c r="AI42" i="3"/>
  <c r="AJ42" i="3"/>
  <c r="AK42" i="3"/>
  <c r="AL42" i="3"/>
  <c r="AM42" i="3"/>
  <c r="AN42" i="3"/>
  <c r="AQ42" i="3"/>
  <c r="AU42" i="3"/>
  <c r="AV42" i="3"/>
  <c r="AW42" i="3"/>
  <c r="AX42" i="3"/>
  <c r="A43" i="3"/>
  <c r="B43" i="3"/>
  <c r="D43" i="3"/>
  <c r="E43" i="3"/>
  <c r="F43" i="3"/>
  <c r="G43" i="3"/>
  <c r="H43" i="3"/>
  <c r="I43" i="3"/>
  <c r="L43" i="3"/>
  <c r="M43" i="3"/>
  <c r="N43" i="3"/>
  <c r="P43" i="3"/>
  <c r="S43" i="3"/>
  <c r="U43" i="3"/>
  <c r="W43" i="3"/>
  <c r="X43" i="3"/>
  <c r="Y43" i="3"/>
  <c r="Z43" i="3"/>
  <c r="AA43" i="3"/>
  <c r="AB43" i="3"/>
  <c r="AC43" i="3"/>
  <c r="AD43" i="3"/>
  <c r="AE43" i="3"/>
  <c r="AG43" i="3"/>
  <c r="AH43" i="3"/>
  <c r="AI43" i="3"/>
  <c r="AJ43" i="3"/>
  <c r="AK43" i="3"/>
  <c r="AL43" i="3"/>
  <c r="AM43" i="3"/>
  <c r="AN43" i="3"/>
  <c r="AU43" i="3"/>
  <c r="AV43" i="3"/>
  <c r="AW43" i="3"/>
  <c r="AX43" i="3"/>
  <c r="A44" i="3"/>
  <c r="B44" i="3"/>
  <c r="D44" i="3"/>
  <c r="E44" i="3"/>
  <c r="F44" i="3"/>
  <c r="G44" i="3"/>
  <c r="H44" i="3"/>
  <c r="I44" i="3"/>
  <c r="L44" i="3"/>
  <c r="M44" i="3"/>
  <c r="N44" i="3"/>
  <c r="P44" i="3"/>
  <c r="S44" i="3"/>
  <c r="U44" i="3"/>
  <c r="W44" i="3"/>
  <c r="X44" i="3"/>
  <c r="Y44" i="3"/>
  <c r="Z44" i="3"/>
  <c r="AA44" i="3"/>
  <c r="AB44" i="3"/>
  <c r="AC44" i="3"/>
  <c r="AD44" i="3"/>
  <c r="AE44" i="3"/>
  <c r="AG44" i="3"/>
  <c r="AH44" i="3"/>
  <c r="AI44" i="3"/>
  <c r="AJ44" i="3"/>
  <c r="AK44" i="3"/>
  <c r="AL44" i="3"/>
  <c r="AM44" i="3"/>
  <c r="AN44" i="3"/>
  <c r="AU44" i="3"/>
  <c r="AV44" i="3"/>
  <c r="AW44" i="3"/>
  <c r="AX44" i="3"/>
  <c r="A45" i="3"/>
  <c r="B45" i="3"/>
  <c r="D45" i="3"/>
  <c r="E45" i="3"/>
  <c r="F45" i="3"/>
  <c r="G45" i="3"/>
  <c r="H45" i="3"/>
  <c r="I45" i="3"/>
  <c r="L45" i="3"/>
  <c r="M45" i="3"/>
  <c r="N45" i="3"/>
  <c r="P45" i="3"/>
  <c r="S45" i="3"/>
  <c r="U45" i="3"/>
  <c r="W45" i="3"/>
  <c r="X45" i="3"/>
  <c r="Y45" i="3"/>
  <c r="Z45" i="3"/>
  <c r="AA45" i="3"/>
  <c r="AB45" i="3"/>
  <c r="AC45" i="3"/>
  <c r="AD45" i="3"/>
  <c r="AE45" i="3"/>
  <c r="AG45" i="3"/>
  <c r="AH45" i="3"/>
  <c r="AI45" i="3"/>
  <c r="AJ45" i="3"/>
  <c r="AK45" i="3"/>
  <c r="AL45" i="3"/>
  <c r="AM45" i="3"/>
  <c r="AN45" i="3"/>
  <c r="AU45" i="3"/>
  <c r="AV45" i="3"/>
  <c r="AW45" i="3"/>
  <c r="AX45" i="3"/>
  <c r="A46" i="3"/>
  <c r="B46" i="3"/>
  <c r="D46" i="3"/>
  <c r="E46" i="3"/>
  <c r="F46" i="3"/>
  <c r="G46" i="3"/>
  <c r="H46" i="3"/>
  <c r="I46" i="3"/>
  <c r="L46" i="3"/>
  <c r="M46" i="3"/>
  <c r="N46" i="3"/>
  <c r="P46" i="3"/>
  <c r="S46" i="3"/>
  <c r="U46" i="3"/>
  <c r="W46" i="3"/>
  <c r="X46" i="3"/>
  <c r="Y46" i="3"/>
  <c r="Z46" i="3"/>
  <c r="AA46" i="3"/>
  <c r="AB46" i="3"/>
  <c r="AC46" i="3"/>
  <c r="AD46" i="3"/>
  <c r="AE46" i="3"/>
  <c r="AG46" i="3"/>
  <c r="AH46" i="3"/>
  <c r="AI46" i="3"/>
  <c r="AJ46" i="3"/>
  <c r="AK46" i="3"/>
  <c r="AL46" i="3"/>
  <c r="AM46" i="3"/>
  <c r="AN46" i="3"/>
  <c r="AQ46" i="3"/>
  <c r="AU46" i="3"/>
  <c r="AV46" i="3"/>
  <c r="AW46" i="3"/>
  <c r="AX46" i="3"/>
  <c r="A47" i="3"/>
  <c r="B47" i="3"/>
  <c r="D47" i="3"/>
  <c r="E47" i="3"/>
  <c r="F47" i="3"/>
  <c r="G47" i="3"/>
  <c r="H47" i="3"/>
  <c r="I47" i="3"/>
  <c r="L47" i="3"/>
  <c r="M47" i="3"/>
  <c r="N47" i="3"/>
  <c r="P47" i="3"/>
  <c r="S47" i="3"/>
  <c r="U47" i="3"/>
  <c r="W47" i="3"/>
  <c r="X47" i="3"/>
  <c r="Y47" i="3"/>
  <c r="Z47" i="3"/>
  <c r="AA47" i="3"/>
  <c r="AB47" i="3"/>
  <c r="AC47" i="3"/>
  <c r="AD47" i="3"/>
  <c r="AE47" i="3"/>
  <c r="AG47" i="3"/>
  <c r="AH47" i="3"/>
  <c r="AI47" i="3"/>
  <c r="AJ47" i="3"/>
  <c r="AK47" i="3"/>
  <c r="AL47" i="3"/>
  <c r="AM47" i="3"/>
  <c r="AN47" i="3"/>
  <c r="AU47" i="3"/>
  <c r="AV47" i="3"/>
  <c r="AW47" i="3"/>
  <c r="AX47" i="3"/>
  <c r="A48" i="3"/>
  <c r="B48" i="3"/>
  <c r="D48" i="3"/>
  <c r="E48" i="3"/>
  <c r="F48" i="3"/>
  <c r="G48" i="3"/>
  <c r="H48" i="3"/>
  <c r="I48" i="3"/>
  <c r="L48" i="3"/>
  <c r="M48" i="3"/>
  <c r="N48" i="3"/>
  <c r="P48" i="3"/>
  <c r="S48" i="3"/>
  <c r="U48" i="3"/>
  <c r="W48" i="3"/>
  <c r="X48" i="3"/>
  <c r="Y48" i="3"/>
  <c r="Z48" i="3"/>
  <c r="AA48" i="3"/>
  <c r="AB48" i="3"/>
  <c r="AC48" i="3"/>
  <c r="AD48" i="3"/>
  <c r="AE48" i="3"/>
  <c r="AG48" i="3"/>
  <c r="AH48" i="3"/>
  <c r="AI48" i="3"/>
  <c r="AJ48" i="3"/>
  <c r="AK48" i="3"/>
  <c r="AL48" i="3"/>
  <c r="AM48" i="3"/>
  <c r="AN48" i="3"/>
  <c r="AU48" i="3"/>
  <c r="AV48" i="3"/>
  <c r="AW48" i="3"/>
  <c r="AX48" i="3"/>
  <c r="A49" i="3"/>
  <c r="B49" i="3"/>
  <c r="D49" i="3"/>
  <c r="E49" i="3"/>
  <c r="F49" i="3"/>
  <c r="G49" i="3"/>
  <c r="H49" i="3"/>
  <c r="I49" i="3"/>
  <c r="L49" i="3"/>
  <c r="M49" i="3"/>
  <c r="N49" i="3"/>
  <c r="P49" i="3"/>
  <c r="S49" i="3"/>
  <c r="U49" i="3"/>
  <c r="W49" i="3"/>
  <c r="X49" i="3"/>
  <c r="Y49" i="3"/>
  <c r="Z49" i="3"/>
  <c r="AA49" i="3"/>
  <c r="AB49" i="3"/>
  <c r="AC49" i="3"/>
  <c r="AD49" i="3"/>
  <c r="AE49" i="3"/>
  <c r="AG49" i="3"/>
  <c r="AH49" i="3"/>
  <c r="AI49" i="3"/>
  <c r="AJ49" i="3"/>
  <c r="AK49" i="3"/>
  <c r="AL49" i="3"/>
  <c r="AM49" i="3"/>
  <c r="AN49" i="3"/>
  <c r="AU49" i="3"/>
  <c r="AV49" i="3"/>
  <c r="AW49" i="3"/>
  <c r="AX49" i="3"/>
  <c r="A50" i="3"/>
  <c r="B50" i="3"/>
  <c r="D50" i="3"/>
  <c r="E50" i="3"/>
  <c r="F50" i="3"/>
  <c r="G50" i="3"/>
  <c r="H50" i="3"/>
  <c r="I50" i="3"/>
  <c r="L50" i="3"/>
  <c r="M50" i="3"/>
  <c r="N50" i="3"/>
  <c r="P50" i="3"/>
  <c r="S50" i="3"/>
  <c r="U50" i="3"/>
  <c r="W50" i="3"/>
  <c r="X50" i="3"/>
  <c r="Y50" i="3"/>
  <c r="Z50" i="3"/>
  <c r="AA50" i="3"/>
  <c r="AB50" i="3"/>
  <c r="AC50" i="3"/>
  <c r="AD50" i="3"/>
  <c r="AE50" i="3"/>
  <c r="AG50" i="3"/>
  <c r="AH50" i="3"/>
  <c r="AI50" i="3"/>
  <c r="AJ50" i="3"/>
  <c r="AK50" i="3"/>
  <c r="AL50" i="3"/>
  <c r="AM50" i="3"/>
  <c r="AN50" i="3"/>
  <c r="AU50" i="3"/>
  <c r="AV50" i="3"/>
  <c r="AW50" i="3"/>
  <c r="AX50" i="3"/>
  <c r="A51" i="3"/>
  <c r="B51" i="3"/>
  <c r="D51" i="3"/>
  <c r="E51" i="3"/>
  <c r="F51" i="3"/>
  <c r="G51" i="3"/>
  <c r="H51" i="3"/>
  <c r="I51" i="3"/>
  <c r="L51" i="3"/>
  <c r="M51" i="3"/>
  <c r="N51" i="3"/>
  <c r="P51" i="3"/>
  <c r="S51" i="3"/>
  <c r="U51" i="3"/>
  <c r="W51" i="3"/>
  <c r="X51" i="3"/>
  <c r="Y51" i="3"/>
  <c r="Z51" i="3"/>
  <c r="AA51" i="3"/>
  <c r="AB51" i="3"/>
  <c r="AC51" i="3"/>
  <c r="AD51" i="3"/>
  <c r="AE51" i="3"/>
  <c r="AG51" i="3"/>
  <c r="AH51" i="3"/>
  <c r="AI51" i="3"/>
  <c r="AJ51" i="3"/>
  <c r="AK51" i="3"/>
  <c r="AL51" i="3"/>
  <c r="AM51" i="3"/>
  <c r="AN51" i="3"/>
  <c r="AU51" i="3"/>
  <c r="AV51" i="3"/>
  <c r="AW51" i="3"/>
  <c r="AX51" i="3"/>
  <c r="A52" i="3"/>
  <c r="B52" i="3"/>
  <c r="D52" i="3"/>
  <c r="E52" i="3"/>
  <c r="F52" i="3"/>
  <c r="G52" i="3"/>
  <c r="H52" i="3"/>
  <c r="I52" i="3"/>
  <c r="L52" i="3"/>
  <c r="M52" i="3"/>
  <c r="N52" i="3"/>
  <c r="P52" i="3"/>
  <c r="S52" i="3"/>
  <c r="U52" i="3"/>
  <c r="W52" i="3"/>
  <c r="X52" i="3"/>
  <c r="Y52" i="3"/>
  <c r="Z52" i="3"/>
  <c r="AA52" i="3"/>
  <c r="AB52" i="3"/>
  <c r="AC52" i="3"/>
  <c r="AD52" i="3"/>
  <c r="AE52" i="3"/>
  <c r="AG52" i="3"/>
  <c r="AH52" i="3"/>
  <c r="AI52" i="3"/>
  <c r="AJ52" i="3"/>
  <c r="AK52" i="3"/>
  <c r="AL52" i="3"/>
  <c r="AM52" i="3"/>
  <c r="AN52" i="3"/>
  <c r="AU52" i="3"/>
  <c r="AV52" i="3"/>
  <c r="AW52" i="3"/>
  <c r="AX52" i="3"/>
  <c r="A53" i="3"/>
  <c r="B53" i="3"/>
  <c r="D53" i="3"/>
  <c r="E53" i="3"/>
  <c r="F53" i="3"/>
  <c r="G53" i="3"/>
  <c r="H53" i="3"/>
  <c r="I53" i="3"/>
  <c r="K53" i="3"/>
  <c r="L53" i="3"/>
  <c r="M53" i="3"/>
  <c r="N53" i="3"/>
  <c r="P53" i="3"/>
  <c r="S53" i="3"/>
  <c r="U53" i="3"/>
  <c r="W53" i="3"/>
  <c r="X53" i="3"/>
  <c r="Y53" i="3"/>
  <c r="Z53" i="3"/>
  <c r="AA53" i="3"/>
  <c r="AB53" i="3"/>
  <c r="AC53" i="3"/>
  <c r="AD53" i="3"/>
  <c r="AE53" i="3"/>
  <c r="AG53" i="3"/>
  <c r="AH53" i="3"/>
  <c r="AI53" i="3"/>
  <c r="AJ53" i="3"/>
  <c r="AK53" i="3"/>
  <c r="AL53" i="3"/>
  <c r="AM53" i="3"/>
  <c r="AN53" i="3"/>
  <c r="AS53" i="3"/>
  <c r="AU53" i="3"/>
  <c r="AV53" i="3"/>
  <c r="AW53" i="3"/>
  <c r="AX53" i="3"/>
  <c r="A54" i="3"/>
  <c r="B54" i="3"/>
  <c r="D54" i="3"/>
  <c r="E54" i="3"/>
  <c r="F54" i="3"/>
  <c r="G54" i="3"/>
  <c r="H54" i="3"/>
  <c r="I54" i="3"/>
  <c r="L54" i="3"/>
  <c r="M54" i="3"/>
  <c r="N54" i="3"/>
  <c r="P54" i="3"/>
  <c r="S54" i="3"/>
  <c r="U54" i="3"/>
  <c r="W54" i="3"/>
  <c r="X54" i="3"/>
  <c r="Y54" i="3"/>
  <c r="Z54" i="3"/>
  <c r="AA54" i="3"/>
  <c r="AB54" i="3"/>
  <c r="AC54" i="3"/>
  <c r="AD54" i="3"/>
  <c r="AE54" i="3"/>
  <c r="AG54" i="3"/>
  <c r="AH54" i="3"/>
  <c r="AI54" i="3"/>
  <c r="AJ54" i="3"/>
  <c r="AK54" i="3"/>
  <c r="AL54" i="3"/>
  <c r="AM54" i="3"/>
  <c r="AN54" i="3"/>
  <c r="AU54" i="3"/>
  <c r="AV54" i="3"/>
  <c r="AW54" i="3"/>
  <c r="AX54" i="3"/>
  <c r="A55" i="3"/>
  <c r="B55" i="3"/>
  <c r="D55" i="3"/>
  <c r="E55" i="3"/>
  <c r="F55" i="3"/>
  <c r="G55" i="3"/>
  <c r="H55" i="3"/>
  <c r="I55" i="3"/>
  <c r="L55" i="3"/>
  <c r="M55" i="3"/>
  <c r="N55" i="3"/>
  <c r="P55" i="3"/>
  <c r="S55" i="3"/>
  <c r="U55" i="3"/>
  <c r="W55" i="3"/>
  <c r="X55" i="3"/>
  <c r="Y55" i="3"/>
  <c r="Z55" i="3"/>
  <c r="AA55" i="3"/>
  <c r="AB55" i="3"/>
  <c r="AC55" i="3"/>
  <c r="AD55" i="3"/>
  <c r="AE55" i="3"/>
  <c r="AG55" i="3"/>
  <c r="AH55" i="3"/>
  <c r="AI55" i="3"/>
  <c r="AJ55" i="3"/>
  <c r="AK55" i="3"/>
  <c r="AL55" i="3"/>
  <c r="AM55" i="3"/>
  <c r="AN55" i="3"/>
  <c r="AU55" i="3"/>
  <c r="AV55" i="3"/>
  <c r="AW55" i="3"/>
  <c r="AX55" i="3"/>
  <c r="A56" i="3"/>
  <c r="B56" i="3"/>
  <c r="D56" i="3"/>
  <c r="E56" i="3"/>
  <c r="F56" i="3"/>
  <c r="G56" i="3"/>
  <c r="H56" i="3"/>
  <c r="I56" i="3"/>
  <c r="L56" i="3"/>
  <c r="M56" i="3"/>
  <c r="N56" i="3"/>
  <c r="P56" i="3"/>
  <c r="S56" i="3"/>
  <c r="U56" i="3"/>
  <c r="W56" i="3"/>
  <c r="X56" i="3"/>
  <c r="Y56" i="3"/>
  <c r="Z56" i="3"/>
  <c r="AA56" i="3"/>
  <c r="AB56" i="3"/>
  <c r="AC56" i="3"/>
  <c r="AD56" i="3"/>
  <c r="AE56" i="3"/>
  <c r="AG56" i="3"/>
  <c r="AH56" i="3"/>
  <c r="AI56" i="3"/>
  <c r="AJ56" i="3"/>
  <c r="AK56" i="3"/>
  <c r="AL56" i="3"/>
  <c r="AM56" i="3"/>
  <c r="AN56" i="3"/>
  <c r="AU56" i="3"/>
  <c r="AV56" i="3"/>
  <c r="AW56" i="3"/>
  <c r="AX56" i="3"/>
  <c r="A57" i="3"/>
  <c r="B57" i="3"/>
  <c r="D57" i="3"/>
  <c r="E57" i="3"/>
  <c r="F57" i="3"/>
  <c r="G57" i="3"/>
  <c r="H57" i="3"/>
  <c r="I57" i="3"/>
  <c r="L57" i="3"/>
  <c r="M57" i="3"/>
  <c r="N57" i="3"/>
  <c r="P57" i="3"/>
  <c r="S57" i="3"/>
  <c r="U57" i="3"/>
  <c r="W57" i="3"/>
  <c r="X57" i="3"/>
  <c r="Y57" i="3"/>
  <c r="Z57" i="3"/>
  <c r="AA57" i="3"/>
  <c r="AB57" i="3"/>
  <c r="AC57" i="3"/>
  <c r="AD57" i="3"/>
  <c r="AE57" i="3"/>
  <c r="AG57" i="3"/>
  <c r="AH57" i="3"/>
  <c r="AI57" i="3"/>
  <c r="AJ57" i="3"/>
  <c r="AK57" i="3"/>
  <c r="AL57" i="3"/>
  <c r="AM57" i="3"/>
  <c r="AN57" i="3"/>
  <c r="AR57" i="3"/>
  <c r="AU57" i="3"/>
  <c r="AV57" i="3"/>
  <c r="AW57" i="3"/>
  <c r="AX57" i="3"/>
  <c r="A58" i="3"/>
  <c r="B58" i="3"/>
  <c r="D58" i="3"/>
  <c r="E58" i="3"/>
  <c r="F58" i="3"/>
  <c r="G58" i="3"/>
  <c r="H58" i="3"/>
  <c r="I58" i="3"/>
  <c r="L58" i="3"/>
  <c r="M58" i="3"/>
  <c r="N58" i="3"/>
  <c r="P58" i="3"/>
  <c r="S58" i="3"/>
  <c r="U58" i="3"/>
  <c r="W58" i="3"/>
  <c r="X58" i="3"/>
  <c r="Y58" i="3"/>
  <c r="Z58" i="3"/>
  <c r="AA58" i="3"/>
  <c r="AB58" i="3"/>
  <c r="AC58" i="3"/>
  <c r="AD58" i="3"/>
  <c r="AE58" i="3"/>
  <c r="AG58" i="3"/>
  <c r="AH58" i="3"/>
  <c r="AI58" i="3"/>
  <c r="AJ58" i="3"/>
  <c r="AK58" i="3"/>
  <c r="AL58" i="3"/>
  <c r="AM58" i="3"/>
  <c r="AN58" i="3"/>
  <c r="AU58" i="3"/>
  <c r="AV58" i="3"/>
  <c r="AW58" i="3"/>
  <c r="AX58" i="3"/>
  <c r="A59" i="3"/>
  <c r="B59" i="3"/>
  <c r="D59" i="3"/>
  <c r="E59" i="3"/>
  <c r="F59" i="3"/>
  <c r="G59" i="3"/>
  <c r="H59" i="3"/>
  <c r="I59" i="3"/>
  <c r="L59" i="3"/>
  <c r="M59" i="3"/>
  <c r="N59" i="3"/>
  <c r="P59" i="3"/>
  <c r="S59" i="3"/>
  <c r="U59" i="3"/>
  <c r="W59" i="3"/>
  <c r="X59" i="3"/>
  <c r="Y59" i="3"/>
  <c r="Z59" i="3"/>
  <c r="AA59" i="3"/>
  <c r="AB59" i="3"/>
  <c r="AC59" i="3"/>
  <c r="AD59" i="3"/>
  <c r="AE59" i="3"/>
  <c r="AG59" i="3"/>
  <c r="AH59" i="3"/>
  <c r="AI59" i="3"/>
  <c r="AJ59" i="3"/>
  <c r="AK59" i="3"/>
  <c r="AL59" i="3"/>
  <c r="AM59" i="3"/>
  <c r="AN59" i="3"/>
  <c r="AU59" i="3"/>
  <c r="AV59" i="3"/>
  <c r="AW59" i="3"/>
  <c r="AX59" i="3"/>
  <c r="A60" i="3"/>
  <c r="B60" i="3"/>
  <c r="D60" i="3"/>
  <c r="E60" i="3"/>
  <c r="F60" i="3"/>
  <c r="G60" i="3"/>
  <c r="H60" i="3"/>
  <c r="I60" i="3"/>
  <c r="L60" i="3"/>
  <c r="M60" i="3"/>
  <c r="N60" i="3"/>
  <c r="P60" i="3"/>
  <c r="S60" i="3"/>
  <c r="U60" i="3"/>
  <c r="W60" i="3"/>
  <c r="X60" i="3"/>
  <c r="Y60" i="3"/>
  <c r="Z60" i="3"/>
  <c r="AA60" i="3"/>
  <c r="AB60" i="3"/>
  <c r="AC60" i="3"/>
  <c r="AD60" i="3"/>
  <c r="AE60" i="3"/>
  <c r="AG60" i="3"/>
  <c r="AH60" i="3"/>
  <c r="AI60" i="3"/>
  <c r="AJ60" i="3"/>
  <c r="AK60" i="3"/>
  <c r="AL60" i="3"/>
  <c r="AM60" i="3"/>
  <c r="AN60" i="3"/>
  <c r="AU60" i="3"/>
  <c r="AV60" i="3"/>
  <c r="AW60" i="3"/>
  <c r="AX60" i="3"/>
  <c r="U58" i="1"/>
  <c r="K58" i="3" s="1"/>
  <c r="U59" i="1"/>
  <c r="K59" i="3" s="1"/>
  <c r="U60" i="1"/>
  <c r="K60" i="3" s="1"/>
  <c r="U57" i="1"/>
  <c r="K57" i="3" s="1"/>
  <c r="U55" i="1"/>
  <c r="K55" i="3" s="1"/>
  <c r="U54" i="1"/>
  <c r="K54" i="3" s="1"/>
  <c r="U47" i="1"/>
  <c r="K47" i="3" s="1"/>
  <c r="U44" i="1"/>
  <c r="K44" i="3" s="1"/>
  <c r="U45" i="1"/>
  <c r="K45" i="3" s="1"/>
  <c r="U46" i="1"/>
  <c r="K46" i="3" s="1"/>
  <c r="Q51" i="1"/>
  <c r="J51" i="3" s="1"/>
  <c r="U51" i="1"/>
  <c r="K51" i="3" s="1"/>
  <c r="AJ51" i="1"/>
  <c r="Q51" i="3" s="1"/>
  <c r="Q52" i="1"/>
  <c r="J52" i="3" s="1"/>
  <c r="U52" i="1"/>
  <c r="K52" i="3" s="1"/>
  <c r="AJ52" i="1"/>
  <c r="Q52" i="3" s="1"/>
  <c r="Q53" i="1"/>
  <c r="J53" i="3" s="1"/>
  <c r="U53" i="1"/>
  <c r="AJ53" i="1"/>
  <c r="Q53" i="3" s="1"/>
  <c r="Q54" i="1"/>
  <c r="J54" i="3" s="1"/>
  <c r="AJ54" i="1"/>
  <c r="Q54" i="3" s="1"/>
  <c r="Q55" i="1"/>
  <c r="J55" i="3" s="1"/>
  <c r="AJ55" i="1"/>
  <c r="Q55" i="3" s="1"/>
  <c r="Q56" i="1"/>
  <c r="J56" i="3" s="1"/>
  <c r="U56" i="1"/>
  <c r="K56" i="3" s="1"/>
  <c r="AJ56" i="1"/>
  <c r="Q56" i="3" s="1"/>
  <c r="Q57" i="1"/>
  <c r="J57" i="3" s="1"/>
  <c r="AJ57" i="1"/>
  <c r="Q57" i="3" s="1"/>
  <c r="Q58" i="1"/>
  <c r="J58" i="3" s="1"/>
  <c r="AJ58" i="1"/>
  <c r="Q58" i="3" s="1"/>
  <c r="Q59" i="1"/>
  <c r="J59" i="3" s="1"/>
  <c r="AJ59" i="1"/>
  <c r="Q59" i="3" s="1"/>
  <c r="Q60" i="1"/>
  <c r="J60" i="3" s="1"/>
  <c r="AJ60" i="1"/>
  <c r="Q60" i="3" s="1"/>
  <c r="U42" i="1"/>
  <c r="K42" i="3" s="1"/>
  <c r="U40" i="1"/>
  <c r="K40" i="3" s="1"/>
  <c r="U36" i="1"/>
  <c r="K36" i="3" s="1"/>
  <c r="U31" i="1"/>
  <c r="K31" i="3" s="1"/>
  <c r="U32" i="1"/>
  <c r="K32" i="3" s="1"/>
  <c r="U33" i="1"/>
  <c r="K33" i="3" s="1"/>
  <c r="U30" i="1"/>
  <c r="K30" i="3" s="1"/>
  <c r="U28" i="1"/>
  <c r="K28" i="3" s="1"/>
  <c r="CH32" i="1"/>
  <c r="AY32" i="3" s="1"/>
  <c r="BY26" i="1"/>
  <c r="BZ26" i="1"/>
  <c r="CA26" i="1"/>
  <c r="AR26" i="3" s="1"/>
  <c r="CB26" i="1"/>
  <c r="AS26" i="3" s="1"/>
  <c r="BY27" i="1"/>
  <c r="BZ27" i="1"/>
  <c r="AQ27" i="3" s="1"/>
  <c r="CA27" i="1"/>
  <c r="AR27" i="3" s="1"/>
  <c r="CB27" i="1"/>
  <c r="AS27" i="3" s="1"/>
  <c r="CC27" i="1"/>
  <c r="AT27" i="3" s="1"/>
  <c r="BY28" i="1"/>
  <c r="BZ28" i="1"/>
  <c r="CA28" i="1"/>
  <c r="AR28" i="3" s="1"/>
  <c r="CB28" i="1"/>
  <c r="AS28" i="3" s="1"/>
  <c r="BY29" i="1"/>
  <c r="BZ29" i="1"/>
  <c r="CC29" i="1" s="1"/>
  <c r="AT29" i="3" s="1"/>
  <c r="CA29" i="1"/>
  <c r="AR29" i="3" s="1"/>
  <c r="CB29" i="1"/>
  <c r="AS29" i="3" s="1"/>
  <c r="BY30" i="1"/>
  <c r="BZ30" i="1"/>
  <c r="CC30" i="1" s="1"/>
  <c r="AT30" i="3" s="1"/>
  <c r="CA30" i="1"/>
  <c r="AR30" i="3" s="1"/>
  <c r="CB30" i="1"/>
  <c r="AS30" i="3" s="1"/>
  <c r="BY31" i="1"/>
  <c r="BZ31" i="1"/>
  <c r="AQ31" i="3" s="1"/>
  <c r="CA31" i="1"/>
  <c r="AR31" i="3" s="1"/>
  <c r="CB31" i="1"/>
  <c r="AS31" i="3" s="1"/>
  <c r="BY32" i="1"/>
  <c r="AP32" i="3" s="1"/>
  <c r="BZ32" i="1"/>
  <c r="CA32" i="1"/>
  <c r="AR32" i="3" s="1"/>
  <c r="CB32" i="1"/>
  <c r="AS32" i="3" s="1"/>
  <c r="BY33" i="1"/>
  <c r="CH33" i="1" s="1"/>
  <c r="AY33" i="3" s="1"/>
  <c r="BZ33" i="1"/>
  <c r="AQ33" i="3" s="1"/>
  <c r="CA33" i="1"/>
  <c r="AR33" i="3" s="1"/>
  <c r="CB33" i="1"/>
  <c r="AS33" i="3" s="1"/>
  <c r="BY34" i="1"/>
  <c r="CH34" i="1" s="1"/>
  <c r="AY34" i="3" s="1"/>
  <c r="BZ34" i="1"/>
  <c r="CA34" i="1"/>
  <c r="AR34" i="3" s="1"/>
  <c r="CB34" i="1"/>
  <c r="AS34" i="3" s="1"/>
  <c r="BY35" i="1"/>
  <c r="CH35" i="1" s="1"/>
  <c r="AY35" i="3" s="1"/>
  <c r="BZ35" i="1"/>
  <c r="CA35" i="1"/>
  <c r="AR35" i="3" s="1"/>
  <c r="CB35" i="1"/>
  <c r="AS35" i="3" s="1"/>
  <c r="BY36" i="1"/>
  <c r="BZ36" i="1"/>
  <c r="CA36" i="1"/>
  <c r="AR36" i="3" s="1"/>
  <c r="CB36" i="1"/>
  <c r="AS36" i="3" s="1"/>
  <c r="BY37" i="1"/>
  <c r="BZ37" i="1"/>
  <c r="CA37" i="1"/>
  <c r="AR37" i="3" s="1"/>
  <c r="CB37" i="1"/>
  <c r="AS37" i="3" s="1"/>
  <c r="BY38" i="1"/>
  <c r="BZ38" i="1"/>
  <c r="CA38" i="1"/>
  <c r="CB38" i="1"/>
  <c r="AS38" i="3" s="1"/>
  <c r="BY39" i="1"/>
  <c r="BZ39" i="1"/>
  <c r="CA39" i="1"/>
  <c r="AR39" i="3" s="1"/>
  <c r="CB39" i="1"/>
  <c r="AS39" i="3" s="1"/>
  <c r="BY40" i="1"/>
  <c r="BZ40" i="1"/>
  <c r="CC40" i="1" s="1"/>
  <c r="AT40" i="3" s="1"/>
  <c r="CA40" i="1"/>
  <c r="AR40" i="3" s="1"/>
  <c r="CB40" i="1"/>
  <c r="AS40" i="3" s="1"/>
  <c r="BY41" i="1"/>
  <c r="AP41" i="3" s="1"/>
  <c r="BZ41" i="1"/>
  <c r="CC41" i="1" s="1"/>
  <c r="AT41" i="3" s="1"/>
  <c r="CA41" i="1"/>
  <c r="AR41" i="3" s="1"/>
  <c r="CB41" i="1"/>
  <c r="AS41" i="3" s="1"/>
  <c r="BY42" i="1"/>
  <c r="BZ42" i="1"/>
  <c r="CA42" i="1"/>
  <c r="AR42" i="3" s="1"/>
  <c r="CB42" i="1"/>
  <c r="AS42" i="3" s="1"/>
  <c r="BY43" i="1"/>
  <c r="BZ43" i="1"/>
  <c r="CA43" i="1"/>
  <c r="AR43" i="3" s="1"/>
  <c r="CB43" i="1"/>
  <c r="AS43" i="3" s="1"/>
  <c r="BY44" i="1"/>
  <c r="BZ44" i="1"/>
  <c r="AQ44" i="3" s="1"/>
  <c r="CA44" i="1"/>
  <c r="AR44" i="3" s="1"/>
  <c r="CB44" i="1"/>
  <c r="AS44" i="3" s="1"/>
  <c r="BY45" i="1"/>
  <c r="BZ45" i="1"/>
  <c r="AQ45" i="3" s="1"/>
  <c r="CA45" i="1"/>
  <c r="AR45" i="3" s="1"/>
  <c r="CB45" i="1"/>
  <c r="AS45" i="3" s="1"/>
  <c r="BY46" i="1"/>
  <c r="BZ46" i="1"/>
  <c r="CA46" i="1"/>
  <c r="AR46" i="3" s="1"/>
  <c r="CB46" i="1"/>
  <c r="AS46" i="3" s="1"/>
  <c r="BY47" i="1"/>
  <c r="BZ47" i="1"/>
  <c r="CA47" i="1"/>
  <c r="AR47" i="3" s="1"/>
  <c r="CB47" i="1"/>
  <c r="AS47" i="3" s="1"/>
  <c r="BY48" i="1"/>
  <c r="CH48" i="1" s="1"/>
  <c r="AY48" i="3" s="1"/>
  <c r="BZ48" i="1"/>
  <c r="AQ48" i="3" s="1"/>
  <c r="CA48" i="1"/>
  <c r="AR48" i="3" s="1"/>
  <c r="CB48" i="1"/>
  <c r="AS48" i="3" s="1"/>
  <c r="BY49" i="1"/>
  <c r="CH49" i="1" s="1"/>
  <c r="AY49" i="3" s="1"/>
  <c r="BZ49" i="1"/>
  <c r="CA49" i="1"/>
  <c r="AR49" i="3" s="1"/>
  <c r="CB49" i="1"/>
  <c r="AS49" i="3" s="1"/>
  <c r="BY50" i="1"/>
  <c r="CH50" i="1" s="1"/>
  <c r="AY50" i="3" s="1"/>
  <c r="BZ50" i="1"/>
  <c r="CA50" i="1"/>
  <c r="AR50" i="3" s="1"/>
  <c r="CB50" i="1"/>
  <c r="AS50" i="3" s="1"/>
  <c r="BY51" i="1"/>
  <c r="CH51" i="1" s="1"/>
  <c r="AY51" i="3" s="1"/>
  <c r="BZ51" i="1"/>
  <c r="CA51" i="1"/>
  <c r="AR51" i="3" s="1"/>
  <c r="CB51" i="1"/>
  <c r="AS51" i="3" s="1"/>
  <c r="BY52" i="1"/>
  <c r="BZ52" i="1"/>
  <c r="CA52" i="1"/>
  <c r="AR52" i="3" s="1"/>
  <c r="CB52" i="1"/>
  <c r="AS52" i="3" s="1"/>
  <c r="BY53" i="1"/>
  <c r="BZ53" i="1"/>
  <c r="CA53" i="1"/>
  <c r="AR53" i="3" s="1"/>
  <c r="CB53" i="1"/>
  <c r="BY54" i="1"/>
  <c r="AP54" i="3" s="1"/>
  <c r="BZ54" i="1"/>
  <c r="CA54" i="1"/>
  <c r="AR54" i="3" s="1"/>
  <c r="CB54" i="1"/>
  <c r="AS54" i="3" s="1"/>
  <c r="BY55" i="1"/>
  <c r="BZ55" i="1"/>
  <c r="CA55" i="1"/>
  <c r="AR55" i="3" s="1"/>
  <c r="CB55" i="1"/>
  <c r="AS55" i="3" s="1"/>
  <c r="BY56" i="1"/>
  <c r="BZ56" i="1"/>
  <c r="AQ56" i="3" s="1"/>
  <c r="CA56" i="1"/>
  <c r="AR56" i="3" s="1"/>
  <c r="CB56" i="1"/>
  <c r="AS56" i="3" s="1"/>
  <c r="BY57" i="1"/>
  <c r="BZ57" i="1"/>
  <c r="CA57" i="1"/>
  <c r="CB57" i="1"/>
  <c r="AS57" i="3" s="1"/>
  <c r="BY58" i="1"/>
  <c r="BZ58" i="1"/>
  <c r="CA58" i="1"/>
  <c r="AR58" i="3" s="1"/>
  <c r="CB58" i="1"/>
  <c r="AS58" i="3" s="1"/>
  <c r="BY59" i="1"/>
  <c r="BZ59" i="1"/>
  <c r="CA59" i="1"/>
  <c r="AR59" i="3" s="1"/>
  <c r="CB59" i="1"/>
  <c r="AS59" i="3" s="1"/>
  <c r="BY60" i="1"/>
  <c r="CH60" i="1" s="1"/>
  <c r="AY60" i="3" s="1"/>
  <c r="BZ60" i="1"/>
  <c r="AQ60" i="3" s="1"/>
  <c r="CA60" i="1"/>
  <c r="AR60" i="3" s="1"/>
  <c r="CB60" i="1"/>
  <c r="AS60" i="3" s="1"/>
  <c r="CB25" i="1"/>
  <c r="AS25" i="3" s="1"/>
  <c r="CA25" i="1"/>
  <c r="AR25" i="3" s="1"/>
  <c r="BZ25" i="1"/>
  <c r="BY25" i="1"/>
  <c r="AZ52" i="3" l="1"/>
  <c r="AP50" i="3"/>
  <c r="AP48" i="3"/>
  <c r="AQ41" i="3"/>
  <c r="AP33" i="3"/>
  <c r="CH58" i="1"/>
  <c r="AY58" i="3" s="1"/>
  <c r="AP58" i="3"/>
  <c r="CH56" i="1"/>
  <c r="AY56" i="3" s="1"/>
  <c r="AP56" i="3"/>
  <c r="CH55" i="1"/>
  <c r="AY55" i="3" s="1"/>
  <c r="AP55" i="3"/>
  <c r="CH47" i="1"/>
  <c r="AY47" i="3" s="1"/>
  <c r="AP47" i="3"/>
  <c r="CH46" i="1"/>
  <c r="AY46" i="3" s="1"/>
  <c r="AP46" i="3"/>
  <c r="CH44" i="1"/>
  <c r="AY44" i="3" s="1"/>
  <c r="AP44" i="3"/>
  <c r="CH43" i="1"/>
  <c r="AY43" i="3" s="1"/>
  <c r="AP43" i="3"/>
  <c r="CH42" i="1"/>
  <c r="AY42" i="3" s="1"/>
  <c r="AP42" i="3"/>
  <c r="CC39" i="1"/>
  <c r="AT39" i="3" s="1"/>
  <c r="AZ39" i="3" s="1"/>
  <c r="AQ39" i="3"/>
  <c r="CC37" i="1"/>
  <c r="AT37" i="3" s="1"/>
  <c r="AZ37" i="3" s="1"/>
  <c r="AQ37" i="3"/>
  <c r="CC35" i="1"/>
  <c r="AT35" i="3" s="1"/>
  <c r="AQ35" i="3"/>
  <c r="AZ30" i="3"/>
  <c r="CH27" i="1"/>
  <c r="AY27" i="3" s="1"/>
  <c r="AP27" i="3"/>
  <c r="CH26" i="1"/>
  <c r="AY26" i="3" s="1"/>
  <c r="AP26" i="3"/>
  <c r="CH25" i="1"/>
  <c r="AY25" i="3" s="1"/>
  <c r="AP25" i="3"/>
  <c r="AZ58" i="3"/>
  <c r="AZ49" i="3"/>
  <c r="AZ44" i="3"/>
  <c r="CH40" i="1"/>
  <c r="AY40" i="3" s="1"/>
  <c r="AP40" i="3"/>
  <c r="CH39" i="1"/>
  <c r="AY39" i="3" s="1"/>
  <c r="AP39" i="3"/>
  <c r="CH38" i="1"/>
  <c r="AY38" i="3" s="1"/>
  <c r="AP38" i="3"/>
  <c r="CH37" i="1"/>
  <c r="AY37" i="3" s="1"/>
  <c r="AP37" i="3"/>
  <c r="CH36" i="1"/>
  <c r="AY36" i="3" s="1"/>
  <c r="AP36" i="3"/>
  <c r="CC32" i="1"/>
  <c r="AT32" i="3" s="1"/>
  <c r="AZ32" i="3" s="1"/>
  <c r="AQ32" i="3"/>
  <c r="CH54" i="1"/>
  <c r="AY54" i="3" s="1"/>
  <c r="CC25" i="1"/>
  <c r="AT25" i="3" s="1"/>
  <c r="AQ25" i="3"/>
  <c r="AQ40" i="3"/>
  <c r="AZ25" i="3"/>
  <c r="CH59" i="1"/>
  <c r="AY59" i="3" s="1"/>
  <c r="AP59" i="3"/>
  <c r="CH57" i="1"/>
  <c r="AY57" i="3" s="1"/>
  <c r="AP57" i="3"/>
  <c r="CH53" i="1"/>
  <c r="AY53" i="3" s="1"/>
  <c r="AP53" i="3"/>
  <c r="CH52" i="1"/>
  <c r="AY52" i="3" s="1"/>
  <c r="AP52" i="3"/>
  <c r="CH45" i="1"/>
  <c r="AY45" i="3" s="1"/>
  <c r="AP45" i="3"/>
  <c r="CC38" i="1"/>
  <c r="AT38" i="3" s="1"/>
  <c r="AQ38" i="3"/>
  <c r="CC36" i="1"/>
  <c r="AT36" i="3" s="1"/>
  <c r="AQ36" i="3"/>
  <c r="CC34" i="1"/>
  <c r="AT34" i="3" s="1"/>
  <c r="AQ34" i="3"/>
  <c r="AZ51" i="3"/>
  <c r="AZ40" i="3"/>
  <c r="AZ38" i="3"/>
  <c r="AZ36" i="3"/>
  <c r="AZ34" i="3"/>
  <c r="CC33" i="1"/>
  <c r="AT33" i="3" s="1"/>
  <c r="CC28" i="1"/>
  <c r="AT28" i="3" s="1"/>
  <c r="AZ28" i="3" s="1"/>
  <c r="AQ28" i="3"/>
  <c r="AZ27" i="3"/>
  <c r="CH41" i="1"/>
  <c r="AY41" i="3" s="1"/>
  <c r="AZ41" i="3" s="1"/>
  <c r="CC59" i="1"/>
  <c r="AT59" i="3" s="1"/>
  <c r="AZ59" i="3" s="1"/>
  <c r="AQ59" i="3"/>
  <c r="CC58" i="1"/>
  <c r="AT58" i="3" s="1"/>
  <c r="AQ58" i="3"/>
  <c r="CC57" i="1"/>
  <c r="AT57" i="3" s="1"/>
  <c r="AZ57" i="3" s="1"/>
  <c r="AQ57" i="3"/>
  <c r="CC55" i="1"/>
  <c r="AT55" i="3" s="1"/>
  <c r="AZ55" i="3" s="1"/>
  <c r="AQ55" i="3"/>
  <c r="CC54" i="1"/>
  <c r="AT54" i="3" s="1"/>
  <c r="AZ54" i="3" s="1"/>
  <c r="AQ54" i="3"/>
  <c r="CC53" i="1"/>
  <c r="AT53" i="3" s="1"/>
  <c r="AZ53" i="3" s="1"/>
  <c r="AQ53" i="3"/>
  <c r="CC52" i="1"/>
  <c r="AT52" i="3" s="1"/>
  <c r="AQ52" i="3"/>
  <c r="CC51" i="1"/>
  <c r="AT51" i="3" s="1"/>
  <c r="AQ51" i="3"/>
  <c r="CC50" i="1"/>
  <c r="AT50" i="3" s="1"/>
  <c r="AZ50" i="3" s="1"/>
  <c r="AQ50" i="3"/>
  <c r="CC49" i="1"/>
  <c r="AT49" i="3" s="1"/>
  <c r="AQ49" i="3"/>
  <c r="CC47" i="1"/>
  <c r="AT47" i="3" s="1"/>
  <c r="AZ47" i="3" s="1"/>
  <c r="CC43" i="1"/>
  <c r="AT43" i="3" s="1"/>
  <c r="AZ35" i="3"/>
  <c r="AZ33" i="3"/>
  <c r="CC31" i="1"/>
  <c r="AT31" i="3" s="1"/>
  <c r="AZ31" i="3" s="1"/>
  <c r="CH31" i="1"/>
  <c r="AY31" i="3" s="1"/>
  <c r="AP31" i="3"/>
  <c r="CH30" i="1"/>
  <c r="AY30" i="3" s="1"/>
  <c r="AP30" i="3"/>
  <c r="CH29" i="1"/>
  <c r="AY29" i="3" s="1"/>
  <c r="AZ29" i="3" s="1"/>
  <c r="AP29" i="3"/>
  <c r="CH28" i="1"/>
  <c r="AY28" i="3" s="1"/>
  <c r="AP28" i="3"/>
  <c r="CC26" i="1"/>
  <c r="AT26" i="3" s="1"/>
  <c r="AZ26" i="3" s="1"/>
  <c r="AQ26" i="3"/>
  <c r="AP60" i="3"/>
  <c r="AP51" i="3"/>
  <c r="AP49" i="3"/>
  <c r="AQ47" i="3"/>
  <c r="AQ43" i="3"/>
  <c r="AP35" i="3"/>
  <c r="AQ30" i="3"/>
  <c r="AQ29" i="3"/>
  <c r="AZ43" i="3"/>
  <c r="CC60" i="1"/>
  <c r="AT60" i="3" s="1"/>
  <c r="AZ60" i="3" s="1"/>
  <c r="CC56" i="1"/>
  <c r="AT56" i="3" s="1"/>
  <c r="AZ56" i="3" s="1"/>
  <c r="CC48" i="1"/>
  <c r="AT48" i="3" s="1"/>
  <c r="AZ48" i="3" s="1"/>
  <c r="CC46" i="1"/>
  <c r="AT46" i="3" s="1"/>
  <c r="AZ46" i="3" s="1"/>
  <c r="CC45" i="1"/>
  <c r="AT45" i="3" s="1"/>
  <c r="AZ45" i="3" s="1"/>
  <c r="CC44" i="1"/>
  <c r="AT44" i="3" s="1"/>
  <c r="CC42" i="1"/>
  <c r="AT42" i="3" s="1"/>
  <c r="AZ42" i="3" s="1"/>
  <c r="CH19" i="1"/>
  <c r="AY19" i="3" s="1"/>
  <c r="CH20" i="1"/>
  <c r="AY20" i="3" s="1"/>
  <c r="CH23" i="1"/>
  <c r="AY23" i="3" s="1"/>
  <c r="CH24" i="1"/>
  <c r="AY24" i="3" s="1"/>
  <c r="BY16" i="1"/>
  <c r="AP16" i="3" s="1"/>
  <c r="BZ16" i="1"/>
  <c r="CA16" i="1"/>
  <c r="AR16" i="3" s="1"/>
  <c r="CB16" i="1"/>
  <c r="AS16" i="3" s="1"/>
  <c r="BY17" i="1"/>
  <c r="AP17" i="3" s="1"/>
  <c r="BZ17" i="1"/>
  <c r="CA17" i="1"/>
  <c r="AR17" i="3" s="1"/>
  <c r="CB17" i="1"/>
  <c r="AS17" i="3" s="1"/>
  <c r="BY18" i="1"/>
  <c r="AP18" i="3" s="1"/>
  <c r="BZ18" i="1"/>
  <c r="CA18" i="1"/>
  <c r="AR18" i="3" s="1"/>
  <c r="CB18" i="1"/>
  <c r="AS18" i="3" s="1"/>
  <c r="BY19" i="1"/>
  <c r="AP19" i="3" s="1"/>
  <c r="BZ19" i="1"/>
  <c r="AQ19" i="3" s="1"/>
  <c r="CA19" i="1"/>
  <c r="AR19" i="3" s="1"/>
  <c r="CB19" i="1"/>
  <c r="AS19" i="3" s="1"/>
  <c r="CC19" i="1"/>
  <c r="AT19" i="3" s="1"/>
  <c r="BY20" i="1"/>
  <c r="AP20" i="3" s="1"/>
  <c r="BZ20" i="1"/>
  <c r="CA20" i="1"/>
  <c r="AR20" i="3" s="1"/>
  <c r="CB20" i="1"/>
  <c r="AS20" i="3" s="1"/>
  <c r="BY21" i="1"/>
  <c r="AP21" i="3" s="1"/>
  <c r="BZ21" i="1"/>
  <c r="CA21" i="1"/>
  <c r="AR21" i="3" s="1"/>
  <c r="CB21" i="1"/>
  <c r="AS21" i="3" s="1"/>
  <c r="BY22" i="1"/>
  <c r="AP22" i="3" s="1"/>
  <c r="BZ22" i="1"/>
  <c r="CA22" i="1"/>
  <c r="AR22" i="3" s="1"/>
  <c r="CB22" i="1"/>
  <c r="AS22" i="3" s="1"/>
  <c r="BY23" i="1"/>
  <c r="AP23" i="3" s="1"/>
  <c r="BZ23" i="1"/>
  <c r="AQ23" i="3" s="1"/>
  <c r="CA23" i="1"/>
  <c r="AR23" i="3" s="1"/>
  <c r="CB23" i="1"/>
  <c r="AS23" i="3" s="1"/>
  <c r="BY24" i="1"/>
  <c r="AP24" i="3" s="1"/>
  <c r="BZ24" i="1"/>
  <c r="CA24" i="1"/>
  <c r="AR24" i="3" s="1"/>
  <c r="CB24" i="1"/>
  <c r="AS24" i="3" s="1"/>
  <c r="U17" i="1"/>
  <c r="K17" i="3" s="1"/>
  <c r="Z17" i="1"/>
  <c r="M17" i="3" s="1"/>
  <c r="AD17" i="1"/>
  <c r="N17" i="3" s="1"/>
  <c r="U18" i="1"/>
  <c r="K18" i="3" s="1"/>
  <c r="Z18" i="1"/>
  <c r="M18" i="3" s="1"/>
  <c r="AD18" i="1"/>
  <c r="N18" i="3" s="1"/>
  <c r="U19" i="1"/>
  <c r="K19" i="3" s="1"/>
  <c r="Z19" i="1"/>
  <c r="M19" i="3" s="1"/>
  <c r="AD19" i="1"/>
  <c r="N19" i="3" s="1"/>
  <c r="U20" i="1"/>
  <c r="K20" i="3" s="1"/>
  <c r="Z20" i="1"/>
  <c r="M20" i="3" s="1"/>
  <c r="AD20" i="1"/>
  <c r="N20" i="3" s="1"/>
  <c r="U21" i="1"/>
  <c r="K21" i="3" s="1"/>
  <c r="Z21" i="1"/>
  <c r="M21" i="3" s="1"/>
  <c r="AD21" i="1"/>
  <c r="N21" i="3" s="1"/>
  <c r="U22" i="1"/>
  <c r="K22" i="3" s="1"/>
  <c r="Z22" i="1"/>
  <c r="M22" i="3" s="1"/>
  <c r="AD22" i="1"/>
  <c r="N22" i="3" s="1"/>
  <c r="CH16" i="1"/>
  <c r="AY16" i="3" s="1"/>
  <c r="U15" i="1"/>
  <c r="K15" i="3" s="1"/>
  <c r="CB15" i="1"/>
  <c r="AS15" i="3" s="1"/>
  <c r="CA15" i="1"/>
  <c r="AR15" i="3" s="1"/>
  <c r="BZ15" i="1"/>
  <c r="AQ15" i="3" s="1"/>
  <c r="BY15" i="1"/>
  <c r="U14" i="1"/>
  <c r="K14" i="3" s="1"/>
  <c r="CB14" i="1"/>
  <c r="AS14" i="3" s="1"/>
  <c r="CA14" i="1"/>
  <c r="AR14" i="3" s="1"/>
  <c r="BZ14" i="1"/>
  <c r="AQ14" i="3" s="1"/>
  <c r="CC14" i="1"/>
  <c r="AT14" i="3" s="1"/>
  <c r="BY14" i="1"/>
  <c r="CB13" i="1"/>
  <c r="AS13" i="3" s="1"/>
  <c r="CA13" i="1"/>
  <c r="AR13" i="3" s="1"/>
  <c r="BZ13" i="1"/>
  <c r="BY13" i="1"/>
  <c r="AD12" i="1"/>
  <c r="N12" i="3" s="1"/>
  <c r="Z12" i="1"/>
  <c r="M12" i="3" s="1"/>
  <c r="U12" i="1"/>
  <c r="K12" i="3" s="1"/>
  <c r="U9" i="1"/>
  <c r="K9" i="3" s="1"/>
  <c r="U10" i="1"/>
  <c r="K10" i="3" s="1"/>
  <c r="U4" i="1"/>
  <c r="K4" i="3" s="1"/>
  <c r="U3" i="1"/>
  <c r="K3" i="3" s="1"/>
  <c r="BY2" i="1"/>
  <c r="BZ2" i="1"/>
  <c r="CA2" i="1"/>
  <c r="CB2" i="1"/>
  <c r="CC22" i="1" l="1"/>
  <c r="AT22" i="3" s="1"/>
  <c r="AQ22" i="3"/>
  <c r="CC21" i="1"/>
  <c r="AT21" i="3" s="1"/>
  <c r="AZ21" i="3" s="1"/>
  <c r="AQ21" i="3"/>
  <c r="CC20" i="1"/>
  <c r="AT20" i="3" s="1"/>
  <c r="AQ20" i="3"/>
  <c r="AZ19" i="3"/>
  <c r="CC13" i="1"/>
  <c r="AT13" i="3" s="1"/>
  <c r="AZ13" i="3" s="1"/>
  <c r="AQ13" i="3"/>
  <c r="AZ16" i="3"/>
  <c r="CH15" i="1"/>
  <c r="AY15" i="3" s="1"/>
  <c r="AP15" i="3"/>
  <c r="CC15" i="1"/>
  <c r="AT15" i="3" s="1"/>
  <c r="AZ15" i="3" s="1"/>
  <c r="CC23" i="1"/>
  <c r="AT23" i="3" s="1"/>
  <c r="AZ23" i="3" s="1"/>
  <c r="CC18" i="1"/>
  <c r="AT18" i="3" s="1"/>
  <c r="AZ18" i="3" s="1"/>
  <c r="AQ18" i="3"/>
  <c r="CC17" i="1"/>
  <c r="AT17" i="3" s="1"/>
  <c r="AZ17" i="3" s="1"/>
  <c r="AQ17" i="3"/>
  <c r="CC16" i="1"/>
  <c r="AT16" i="3" s="1"/>
  <c r="AQ16" i="3"/>
  <c r="CH22" i="1"/>
  <c r="AY22" i="3" s="1"/>
  <c r="CH18" i="1"/>
  <c r="AY18" i="3" s="1"/>
  <c r="CC24" i="1"/>
  <c r="AT24" i="3" s="1"/>
  <c r="AZ24" i="3" s="1"/>
  <c r="AQ24" i="3"/>
  <c r="CH13" i="1"/>
  <c r="AY13" i="3" s="1"/>
  <c r="AP13" i="3"/>
  <c r="CH14" i="1"/>
  <c r="AY14" i="3" s="1"/>
  <c r="AP14" i="3"/>
  <c r="AZ14" i="3"/>
  <c r="AZ22" i="3"/>
  <c r="AZ20" i="3"/>
  <c r="CH21" i="1"/>
  <c r="AY21" i="3" s="1"/>
  <c r="CH17" i="1"/>
  <c r="AY17" i="3" s="1"/>
  <c r="CC2" i="1"/>
  <c r="Q13" i="1"/>
  <c r="J13" i="3" s="1"/>
  <c r="U13" i="1"/>
  <c r="K13" i="3" s="1"/>
  <c r="Z13" i="1"/>
  <c r="M13" i="3" s="1"/>
  <c r="AD13" i="1"/>
  <c r="N13" i="3" s="1"/>
  <c r="AJ13" i="1"/>
  <c r="Q13" i="3" s="1"/>
  <c r="Q14" i="1"/>
  <c r="J14" i="3" s="1"/>
  <c r="AJ14" i="1"/>
  <c r="Q14" i="3" s="1"/>
  <c r="Q15" i="1"/>
  <c r="J15" i="3" s="1"/>
  <c r="AJ15" i="1"/>
  <c r="Q15" i="3" s="1"/>
  <c r="Q16" i="1"/>
  <c r="J16" i="3" s="1"/>
  <c r="U16" i="1"/>
  <c r="K16" i="3" s="1"/>
  <c r="Z16" i="1"/>
  <c r="M16" i="3" s="1"/>
  <c r="AD16" i="1"/>
  <c r="N16" i="3" s="1"/>
  <c r="AJ16" i="1"/>
  <c r="Q16" i="3" s="1"/>
  <c r="Q17" i="1"/>
  <c r="J17" i="3" s="1"/>
  <c r="AJ17" i="1"/>
  <c r="Q17" i="3" s="1"/>
  <c r="Q18" i="1"/>
  <c r="J18" i="3" s="1"/>
  <c r="AJ18" i="1"/>
  <c r="Q18" i="3" s="1"/>
  <c r="Q19" i="1"/>
  <c r="J19" i="3" s="1"/>
  <c r="AJ19" i="1"/>
  <c r="Q19" i="3" s="1"/>
  <c r="Q20" i="1"/>
  <c r="J20" i="3" s="1"/>
  <c r="AJ20" i="1"/>
  <c r="Q20" i="3" s="1"/>
  <c r="Q21" i="1"/>
  <c r="J21" i="3" s="1"/>
  <c r="AJ21" i="1"/>
  <c r="Q21" i="3" s="1"/>
  <c r="Q22" i="1"/>
  <c r="J22" i="3" s="1"/>
  <c r="AJ22" i="1"/>
  <c r="Q22" i="3" s="1"/>
  <c r="Q23" i="1"/>
  <c r="J23" i="3" s="1"/>
  <c r="U23" i="1"/>
  <c r="K23" i="3" s="1"/>
  <c r="AJ23" i="1"/>
  <c r="Q23" i="3" s="1"/>
  <c r="Q24" i="1"/>
  <c r="J24" i="3" s="1"/>
  <c r="U24" i="1"/>
  <c r="K24" i="3" s="1"/>
  <c r="Z24" i="1"/>
  <c r="M24" i="3" s="1"/>
  <c r="AD24" i="1"/>
  <c r="N24" i="3" s="1"/>
  <c r="AJ24" i="1"/>
  <c r="Q24" i="3" s="1"/>
  <c r="Q25" i="1"/>
  <c r="J25" i="3" s="1"/>
  <c r="U25" i="1"/>
  <c r="K25" i="3" s="1"/>
  <c r="AJ25" i="1"/>
  <c r="Q25" i="3" s="1"/>
  <c r="Q26" i="1"/>
  <c r="J26" i="3" s="1"/>
  <c r="U26" i="1"/>
  <c r="K26" i="3" s="1"/>
  <c r="AJ26" i="1"/>
  <c r="Q26" i="3" s="1"/>
  <c r="Q27" i="1"/>
  <c r="J27" i="3" s="1"/>
  <c r="U27" i="1"/>
  <c r="K27" i="3" s="1"/>
  <c r="AJ27" i="1"/>
  <c r="Q27" i="3" s="1"/>
  <c r="Q28" i="1"/>
  <c r="J28" i="3" s="1"/>
  <c r="AJ28" i="1"/>
  <c r="Q28" i="3" s="1"/>
  <c r="Q29" i="1"/>
  <c r="J29" i="3" s="1"/>
  <c r="U29" i="1"/>
  <c r="K29" i="3" s="1"/>
  <c r="Z29" i="1"/>
  <c r="M29" i="3" s="1"/>
  <c r="AD29" i="1"/>
  <c r="N29" i="3" s="1"/>
  <c r="AJ29" i="1"/>
  <c r="Q29" i="3" s="1"/>
  <c r="Q30" i="1"/>
  <c r="J30" i="3" s="1"/>
  <c r="AJ30" i="1"/>
  <c r="Q30" i="3" s="1"/>
  <c r="Q31" i="1"/>
  <c r="J31" i="3" s="1"/>
  <c r="AJ31" i="1"/>
  <c r="Q31" i="3" s="1"/>
  <c r="Q32" i="1"/>
  <c r="J32" i="3" s="1"/>
  <c r="AJ32" i="1"/>
  <c r="Q32" i="3" s="1"/>
  <c r="Q33" i="1"/>
  <c r="J33" i="3" s="1"/>
  <c r="AJ33" i="1"/>
  <c r="Q33" i="3" s="1"/>
  <c r="Q34" i="1"/>
  <c r="J34" i="3" s="1"/>
  <c r="U34" i="1"/>
  <c r="K34" i="3" s="1"/>
  <c r="AJ34" i="1"/>
  <c r="Q34" i="3" s="1"/>
  <c r="Q35" i="1"/>
  <c r="J35" i="3" s="1"/>
  <c r="U35" i="1"/>
  <c r="K35" i="3" s="1"/>
  <c r="AJ35" i="1"/>
  <c r="Q35" i="3" s="1"/>
  <c r="Q36" i="1"/>
  <c r="J36" i="3" s="1"/>
  <c r="AJ36" i="1"/>
  <c r="Q36" i="3" s="1"/>
  <c r="Q37" i="1"/>
  <c r="J37" i="3" s="1"/>
  <c r="U37" i="1"/>
  <c r="K37" i="3" s="1"/>
  <c r="AJ37" i="1"/>
  <c r="Q37" i="3" s="1"/>
  <c r="Q38" i="1"/>
  <c r="J38" i="3" s="1"/>
  <c r="U38" i="1"/>
  <c r="K38" i="3" s="1"/>
  <c r="AJ38" i="1"/>
  <c r="Q38" i="3" s="1"/>
  <c r="Q39" i="1"/>
  <c r="J39" i="3" s="1"/>
  <c r="U39" i="1"/>
  <c r="K39" i="3" s="1"/>
  <c r="AJ39" i="1"/>
  <c r="Q39" i="3" s="1"/>
  <c r="Q40" i="1"/>
  <c r="J40" i="3" s="1"/>
  <c r="AJ40" i="1"/>
  <c r="Q40" i="3" s="1"/>
  <c r="Q41" i="1"/>
  <c r="J41" i="3" s="1"/>
  <c r="U41" i="1"/>
  <c r="K41" i="3" s="1"/>
  <c r="AJ41" i="1"/>
  <c r="Q41" i="3" s="1"/>
  <c r="Q42" i="1"/>
  <c r="J42" i="3" s="1"/>
  <c r="AJ42" i="1"/>
  <c r="Q42" i="3" s="1"/>
  <c r="Q43" i="1"/>
  <c r="J43" i="3" s="1"/>
  <c r="U43" i="1"/>
  <c r="K43" i="3" s="1"/>
  <c r="AJ43" i="1"/>
  <c r="Q43" i="3" s="1"/>
  <c r="Q44" i="1"/>
  <c r="J44" i="3" s="1"/>
  <c r="AJ44" i="1"/>
  <c r="Q44" i="3" s="1"/>
  <c r="Q45" i="1"/>
  <c r="J45" i="3" s="1"/>
  <c r="AJ45" i="1"/>
  <c r="Q45" i="3" s="1"/>
  <c r="Q46" i="1"/>
  <c r="J46" i="3" s="1"/>
  <c r="AJ46" i="1"/>
  <c r="Q46" i="3" s="1"/>
  <c r="Q47" i="1"/>
  <c r="J47" i="3" s="1"/>
  <c r="AJ47" i="1"/>
  <c r="Q47" i="3" s="1"/>
  <c r="Q48" i="1"/>
  <c r="J48" i="3" s="1"/>
  <c r="U48" i="1"/>
  <c r="K48" i="3" s="1"/>
  <c r="AJ48" i="1"/>
  <c r="Q48" i="3" s="1"/>
  <c r="Q49" i="1"/>
  <c r="J49" i="3" s="1"/>
  <c r="U49" i="1"/>
  <c r="K49" i="3" s="1"/>
  <c r="AJ49" i="1"/>
  <c r="Q49" i="3" s="1"/>
  <c r="Q50" i="1"/>
  <c r="J50" i="3" s="1"/>
  <c r="U50" i="1"/>
  <c r="K50" i="3" s="1"/>
  <c r="AJ50" i="1"/>
  <c r="Q50" i="3" s="1"/>
  <c r="BY8" i="1" l="1"/>
  <c r="BZ8" i="1"/>
  <c r="AQ8" i="3" s="1"/>
  <c r="CA8" i="1"/>
  <c r="AR8" i="3" s="1"/>
  <c r="CB8" i="1"/>
  <c r="AS8" i="3" s="1"/>
  <c r="BY9" i="1"/>
  <c r="BZ9" i="1"/>
  <c r="AQ9" i="3" s="1"/>
  <c r="CA9" i="1"/>
  <c r="AR9" i="3" s="1"/>
  <c r="CB9" i="1"/>
  <c r="AS9" i="3" s="1"/>
  <c r="BY10" i="1"/>
  <c r="BZ10" i="1"/>
  <c r="AQ10" i="3" s="1"/>
  <c r="CA10" i="1"/>
  <c r="AR10" i="3" s="1"/>
  <c r="CB10" i="1"/>
  <c r="AS10" i="3" s="1"/>
  <c r="BY11" i="1"/>
  <c r="BZ11" i="1"/>
  <c r="CA11" i="1"/>
  <c r="AR11" i="3" s="1"/>
  <c r="CB11" i="1"/>
  <c r="AS11" i="3" s="1"/>
  <c r="BY12" i="1"/>
  <c r="BZ12" i="1"/>
  <c r="CA12" i="1"/>
  <c r="AR12" i="3" s="1"/>
  <c r="CB12" i="1"/>
  <c r="AS12" i="3" s="1"/>
  <c r="U8" i="1"/>
  <c r="K8" i="3" s="1"/>
  <c r="Q8" i="1"/>
  <c r="J8" i="3" s="1"/>
  <c r="CB7" i="1"/>
  <c r="AS7" i="3" s="1"/>
  <c r="CA7" i="1"/>
  <c r="AR7" i="3" s="1"/>
  <c r="BZ7" i="1"/>
  <c r="AQ7" i="3" s="1"/>
  <c r="BY7" i="1"/>
  <c r="AP7" i="3" s="1"/>
  <c r="AJ3" i="1"/>
  <c r="Q3" i="3" s="1"/>
  <c r="AJ4" i="1"/>
  <c r="Q4" i="3" s="1"/>
  <c r="AJ5" i="1"/>
  <c r="Q5" i="3" s="1"/>
  <c r="AJ6" i="1"/>
  <c r="Q6" i="3" s="1"/>
  <c r="AJ7" i="1"/>
  <c r="Q7" i="3" s="1"/>
  <c r="AJ8" i="1"/>
  <c r="Q8" i="3" s="1"/>
  <c r="AJ9" i="1"/>
  <c r="Q9" i="3" s="1"/>
  <c r="AJ10" i="1"/>
  <c r="Q10" i="3" s="1"/>
  <c r="AJ11" i="1"/>
  <c r="Q11" i="3" s="1"/>
  <c r="AJ12" i="1"/>
  <c r="Q12" i="3" s="1"/>
  <c r="Z5" i="1"/>
  <c r="M5" i="3" s="1"/>
  <c r="AD5" i="1"/>
  <c r="N5" i="3" s="1"/>
  <c r="Z11" i="1"/>
  <c r="M11" i="3" s="1"/>
  <c r="AD11" i="1"/>
  <c r="N11" i="3" s="1"/>
  <c r="M2" i="3"/>
  <c r="N2" i="3"/>
  <c r="Q12" i="1"/>
  <c r="J12" i="3" s="1"/>
  <c r="Q4" i="1"/>
  <c r="J4" i="3" s="1"/>
  <c r="Q5" i="1"/>
  <c r="J5" i="3" s="1"/>
  <c r="U5" i="1"/>
  <c r="K5" i="3" s="1"/>
  <c r="Q6" i="1"/>
  <c r="J6" i="3" s="1"/>
  <c r="U6" i="1"/>
  <c r="K6" i="3" s="1"/>
  <c r="Q7" i="1"/>
  <c r="J7" i="3" s="1"/>
  <c r="U7" i="1"/>
  <c r="K7" i="3" s="1"/>
  <c r="Q9" i="1"/>
  <c r="J9" i="3" s="1"/>
  <c r="Q10" i="1"/>
  <c r="J10" i="3" s="1"/>
  <c r="Q11" i="1"/>
  <c r="J11" i="3" s="1"/>
  <c r="U11" i="1"/>
  <c r="K11" i="3" s="1"/>
  <c r="AZ11" i="3" l="1"/>
  <c r="CC12" i="1"/>
  <c r="AT12" i="3" s="1"/>
  <c r="AZ12" i="3" s="1"/>
  <c r="AQ12" i="3"/>
  <c r="CC11" i="1"/>
  <c r="AT11" i="3" s="1"/>
  <c r="AQ11" i="3"/>
  <c r="CH12" i="1"/>
  <c r="AY12" i="3" s="1"/>
  <c r="AP12" i="3"/>
  <c r="CH11" i="1"/>
  <c r="AY11" i="3" s="1"/>
  <c r="AP11" i="3"/>
  <c r="CH10" i="1"/>
  <c r="AY10" i="3" s="1"/>
  <c r="AP10" i="3"/>
  <c r="CH9" i="1"/>
  <c r="AY9" i="3" s="1"/>
  <c r="AP9" i="3"/>
  <c r="CH8" i="1"/>
  <c r="AY8" i="3" s="1"/>
  <c r="AP8" i="3"/>
  <c r="CC9" i="1"/>
  <c r="AT9" i="3" s="1"/>
  <c r="AZ9" i="3" s="1"/>
  <c r="CC8" i="1"/>
  <c r="AT8" i="3" s="1"/>
  <c r="AZ8" i="3" s="1"/>
  <c r="CC7" i="1"/>
  <c r="AT7" i="3" s="1"/>
  <c r="CH7" i="1"/>
  <c r="AY7" i="3" s="1"/>
  <c r="AZ7" i="3" s="1"/>
  <c r="CC10" i="1"/>
  <c r="AT10" i="3" s="1"/>
  <c r="AZ10" i="3" s="1"/>
  <c r="CH2" i="1"/>
  <c r="BY3" i="1"/>
  <c r="BZ3" i="1"/>
  <c r="AQ3" i="3" s="1"/>
  <c r="CA3" i="1"/>
  <c r="AR3" i="3" s="1"/>
  <c r="CB3" i="1"/>
  <c r="AS3" i="3" s="1"/>
  <c r="BY4" i="1"/>
  <c r="BZ4" i="1"/>
  <c r="AQ4" i="3" s="1"/>
  <c r="CA4" i="1"/>
  <c r="AR4" i="3" s="1"/>
  <c r="CB4" i="1"/>
  <c r="AS4" i="3" s="1"/>
  <c r="BY5" i="1"/>
  <c r="AP5" i="3" s="1"/>
  <c r="BZ5" i="1"/>
  <c r="AQ5" i="3" s="1"/>
  <c r="CA5" i="1"/>
  <c r="AR5" i="3" s="1"/>
  <c r="CB5" i="1"/>
  <c r="AS5" i="3" s="1"/>
  <c r="BY6" i="1"/>
  <c r="BZ6" i="1"/>
  <c r="AQ6" i="3" s="1"/>
  <c r="CA6" i="1"/>
  <c r="AR6" i="3" s="1"/>
  <c r="CB6" i="1"/>
  <c r="AS6" i="3" s="1"/>
  <c r="AJ2" i="1"/>
  <c r="Q3" i="1"/>
  <c r="J3" i="3" s="1"/>
  <c r="U2" i="1"/>
  <c r="Q2" i="1"/>
  <c r="CH6" i="1" l="1"/>
  <c r="AY6" i="3" s="1"/>
  <c r="AP6" i="3"/>
  <c r="CH4" i="1"/>
  <c r="AY4" i="3" s="1"/>
  <c r="AP4" i="3"/>
  <c r="CH3" i="1"/>
  <c r="AY3" i="3" s="1"/>
  <c r="AP3" i="3"/>
  <c r="AZ4" i="3"/>
  <c r="CC5" i="1"/>
  <c r="AT5" i="3" s="1"/>
  <c r="CC3" i="1"/>
  <c r="AT3" i="3" s="1"/>
  <c r="AZ3" i="3" s="1"/>
  <c r="CH5" i="1"/>
  <c r="AY5" i="3" s="1"/>
  <c r="AZ5" i="3" s="1"/>
  <c r="CC6" i="1"/>
  <c r="AT6" i="3" s="1"/>
  <c r="AZ6" i="3" s="1"/>
  <c r="CC4" i="1"/>
  <c r="AT4" i="3" s="1"/>
  <c r="A2" i="3"/>
  <c r="B2" i="3" l="1"/>
  <c r="D2" i="3"/>
  <c r="E2" i="3"/>
  <c r="F2" i="3"/>
  <c r="G2" i="3"/>
  <c r="H2" i="3"/>
  <c r="I2" i="3"/>
  <c r="L2" i="3"/>
  <c r="P2" i="3"/>
  <c r="S2" i="3"/>
  <c r="U2" i="3"/>
  <c r="W2" i="3"/>
  <c r="X2" i="3"/>
  <c r="Y2" i="3"/>
  <c r="Z2" i="3"/>
  <c r="AA2" i="3"/>
  <c r="AB2" i="3"/>
  <c r="AC2" i="3"/>
  <c r="AD2" i="3"/>
  <c r="AE2" i="3"/>
  <c r="AG2" i="3"/>
  <c r="AH2" i="3"/>
  <c r="AK2" i="3"/>
  <c r="AN2" i="3"/>
  <c r="AU2" i="3"/>
  <c r="AV2" i="3"/>
  <c r="AW2" i="3"/>
  <c r="AX2" i="3"/>
  <c r="AJ2" i="3"/>
  <c r="AM2" i="3"/>
  <c r="AL2" i="3"/>
  <c r="AS2" i="3" l="1"/>
  <c r="AR2" i="3"/>
  <c r="AQ2" i="3"/>
  <c r="AI2" i="3"/>
  <c r="Q2" i="3"/>
  <c r="K2" i="3"/>
  <c r="J2" i="3"/>
  <c r="AP2" i="3" l="1"/>
  <c r="AT2" i="3"/>
  <c r="AY2" i="3"/>
  <c r="AZ2" i="3" l="1"/>
  <c r="A60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1" i="2"/>
  <c r="A62" i="2"/>
  <c r="A63" i="2"/>
  <c r="A3" i="2"/>
  <c r="A2" i="2"/>
</calcChain>
</file>

<file path=xl/sharedStrings.xml><?xml version="1.0" encoding="utf-8"?>
<sst xmlns="http://schemas.openxmlformats.org/spreadsheetml/2006/main" count="4298" uniqueCount="1585">
  <si>
    <t>매물코드</t>
  </si>
  <si>
    <t>매물구분</t>
  </si>
  <si>
    <t>매물호실</t>
  </si>
  <si>
    <t>월세</t>
  </si>
  <si>
    <t>관리비</t>
  </si>
  <si>
    <t>시키킹</t>
  </si>
  <si>
    <t>레이킹</t>
  </si>
  <si>
    <t>검색용_교통정보1_거리</t>
  </si>
  <si>
    <t>검색용_교통정보2_거리</t>
  </si>
  <si>
    <t>검색용_지역정보_상위지역</t>
  </si>
  <si>
    <t>간편검색용_교통정보1_역</t>
  </si>
  <si>
    <t>간편검색용_교통정보1_거리</t>
  </si>
  <si>
    <t>간편검색용_교통정보2_역</t>
  </si>
  <si>
    <t>간편검색용_교통정보2_거리</t>
  </si>
  <si>
    <t>간편검색용_교통정보3_역</t>
  </si>
  <si>
    <t>간편검색용_교통정보3_거리</t>
  </si>
  <si>
    <t>방종류</t>
  </si>
  <si>
    <t>면적</t>
  </si>
  <si>
    <t>건물구조</t>
  </si>
  <si>
    <t>소재층</t>
  </si>
  <si>
    <t>건물층</t>
  </si>
  <si>
    <t>건축년도</t>
  </si>
  <si>
    <t>입주현황</t>
  </si>
  <si>
    <t>특이사항</t>
  </si>
  <si>
    <t>관리회사전화번호</t>
  </si>
  <si>
    <t>관리회사팩스</t>
  </si>
  <si>
    <t>ad</t>
  </si>
  <si>
    <t>초기_화재보험</t>
  </si>
  <si>
    <t>초기_열쇠교환비</t>
  </si>
  <si>
    <t>초기_청소비</t>
  </si>
  <si>
    <t>초기_생활서포트</t>
  </si>
  <si>
    <t>n</t>
    <phoneticPr fontId="1"/>
  </si>
  <si>
    <t>도쿄（東京都）</t>
    <rPh sb="3" eb="6">
      <t>トウキョウト</t>
    </rPh>
    <phoneticPr fontId="1"/>
  </si>
  <si>
    <t>신주쿠</t>
    <phoneticPr fontId="1"/>
  </si>
  <si>
    <t>시부야</t>
    <phoneticPr fontId="1"/>
  </si>
  <si>
    <t>닛뽀리</t>
    <phoneticPr fontId="1"/>
  </si>
  <si>
    <t>지역4</t>
  </si>
  <si>
    <t>역4</t>
  </si>
  <si>
    <t>매물이름5</t>
  </si>
  <si>
    <t>매물이름6</t>
  </si>
  <si>
    <t>매물이름7</t>
  </si>
  <si>
    <t>매물이름8</t>
  </si>
  <si>
    <t>아오가시마무라</t>
    <phoneticPr fontId="1"/>
  </si>
  <si>
    <t>아키노시마</t>
    <phoneticPr fontId="1"/>
  </si>
  <si>
    <t>아키루노시</t>
    <phoneticPr fontId="1"/>
  </si>
  <si>
    <t>아다치구</t>
    <phoneticPr fontId="1"/>
  </si>
  <si>
    <t>아라카와구</t>
    <phoneticPr fontId="1"/>
  </si>
  <si>
    <t>이타바시구</t>
    <phoneticPr fontId="1"/>
  </si>
  <si>
    <t>이나기시</t>
    <phoneticPr fontId="1"/>
  </si>
  <si>
    <t>에도가와구</t>
    <phoneticPr fontId="1"/>
  </si>
  <si>
    <t>오메시</t>
    <phoneticPr fontId="1"/>
  </si>
  <si>
    <t>오시마마치</t>
    <phoneticPr fontId="1"/>
  </si>
  <si>
    <t>오오타구</t>
    <phoneticPr fontId="1"/>
  </si>
  <si>
    <t>오가사와라무라</t>
    <phoneticPr fontId="1"/>
  </si>
  <si>
    <t>카츠시카구</t>
    <phoneticPr fontId="1"/>
  </si>
  <si>
    <t>키타구</t>
    <phoneticPr fontId="1"/>
  </si>
  <si>
    <t>키요세시</t>
    <phoneticPr fontId="1"/>
  </si>
  <si>
    <t>쿠니타치시</t>
    <phoneticPr fontId="1"/>
  </si>
  <si>
    <t>코우즈시마무라</t>
    <phoneticPr fontId="1"/>
  </si>
  <si>
    <t>코토구</t>
    <phoneticPr fontId="1"/>
  </si>
  <si>
    <t>코가네이시</t>
    <phoneticPr fontId="1"/>
  </si>
  <si>
    <t>고쿠분지시</t>
    <phoneticPr fontId="1"/>
  </si>
  <si>
    <t>코다이라시</t>
    <phoneticPr fontId="1"/>
  </si>
  <si>
    <t>코마에시</t>
    <phoneticPr fontId="1"/>
  </si>
  <si>
    <t>시나가와구</t>
    <phoneticPr fontId="1"/>
  </si>
  <si>
    <t>시부야구</t>
    <phoneticPr fontId="1"/>
  </si>
  <si>
    <t>신주쿠구</t>
    <phoneticPr fontId="1"/>
  </si>
  <si>
    <t>스기나미구</t>
    <phoneticPr fontId="1"/>
  </si>
  <si>
    <t>스미다구</t>
    <phoneticPr fontId="1"/>
  </si>
  <si>
    <t>세타가야구</t>
    <phoneticPr fontId="1"/>
  </si>
  <si>
    <t>타이토구</t>
    <phoneticPr fontId="1"/>
  </si>
  <si>
    <t>타치카와시</t>
    <phoneticPr fontId="1"/>
  </si>
  <si>
    <t>타마시</t>
    <phoneticPr fontId="1"/>
  </si>
  <si>
    <t>추오구</t>
    <phoneticPr fontId="1"/>
  </si>
  <si>
    <t>쵸후시</t>
    <phoneticPr fontId="1"/>
  </si>
  <si>
    <t>치요다구</t>
    <phoneticPr fontId="1"/>
  </si>
  <si>
    <t>토시마구</t>
    <phoneticPr fontId="1"/>
  </si>
  <si>
    <t>토시마무라</t>
    <phoneticPr fontId="1"/>
  </si>
  <si>
    <t>나카노구</t>
    <phoneticPr fontId="1"/>
  </si>
  <si>
    <t>니이지마무라</t>
    <phoneticPr fontId="1"/>
  </si>
  <si>
    <t>니시타마군히노데마치</t>
    <phoneticPr fontId="1"/>
  </si>
  <si>
    <t>니시타마군오쿠타마마치</t>
    <phoneticPr fontId="1"/>
  </si>
  <si>
    <t>니시타마군히노하라무라</t>
    <phoneticPr fontId="1"/>
  </si>
  <si>
    <t>니시타마군미즈호마치</t>
    <phoneticPr fontId="1"/>
  </si>
  <si>
    <t>니시토쿄시</t>
    <phoneticPr fontId="1"/>
  </si>
  <si>
    <t>네리마구</t>
    <phoneticPr fontId="1"/>
  </si>
  <si>
    <t>하치오지시</t>
    <phoneticPr fontId="1"/>
  </si>
  <si>
    <t>하치죠지마하치죠마치</t>
    <phoneticPr fontId="1"/>
  </si>
  <si>
    <t>하무라시</t>
    <phoneticPr fontId="1"/>
  </si>
  <si>
    <t>히가시쿠루메시</t>
    <phoneticPr fontId="1"/>
  </si>
  <si>
    <t>히가시무라야마시</t>
    <phoneticPr fontId="1"/>
  </si>
  <si>
    <t>히가시야마토시</t>
    <phoneticPr fontId="1"/>
  </si>
  <si>
    <t>히노시</t>
    <phoneticPr fontId="1"/>
  </si>
  <si>
    <t>후츄시</t>
    <phoneticPr fontId="1"/>
  </si>
  <si>
    <t>훗사시</t>
    <phoneticPr fontId="1"/>
  </si>
  <si>
    <t>분쿄구</t>
    <phoneticPr fontId="1"/>
  </si>
  <si>
    <t>마치다시</t>
    <phoneticPr fontId="1"/>
  </si>
  <si>
    <t>미쿠라지마무라</t>
    <phoneticPr fontId="1"/>
  </si>
  <si>
    <t>미타카시</t>
    <phoneticPr fontId="1"/>
  </si>
  <si>
    <t>미나토구</t>
    <phoneticPr fontId="1"/>
  </si>
  <si>
    <t>미야케지마미야케무라</t>
    <phoneticPr fontId="1"/>
  </si>
  <si>
    <t>무사시노시</t>
    <phoneticPr fontId="1"/>
  </si>
  <si>
    <t>무사시무라야마시</t>
    <phoneticPr fontId="1"/>
  </si>
  <si>
    <t>메구로구</t>
    <phoneticPr fontId="1"/>
  </si>
  <si>
    <t>한글</t>
    <phoneticPr fontId="1"/>
  </si>
  <si>
    <t>豊島区</t>
    <rPh sb="0" eb="3">
      <t>トシマク</t>
    </rPh>
    <phoneticPr fontId="1"/>
  </si>
  <si>
    <t>埼玉高速鉄道線</t>
  </si>
  <si>
    <t>北総線</t>
  </si>
  <si>
    <t>多摩モノレール</t>
  </si>
  <si>
    <t>つくばエクスプレス</t>
  </si>
  <si>
    <t>臨海線</t>
  </si>
  <si>
    <t>八高線</t>
    <phoneticPr fontId="1"/>
  </si>
  <si>
    <t>総武中央線</t>
    <rPh sb="0" eb="5">
      <t>ソウブチュ</t>
    </rPh>
    <phoneticPr fontId="1"/>
  </si>
  <si>
    <t>세이부신주쿠센</t>
    <phoneticPr fontId="1"/>
  </si>
  <si>
    <t>세이부이케부쿠로센</t>
    <phoneticPr fontId="1"/>
  </si>
  <si>
    <t>세이부하이지마센</t>
    <phoneticPr fontId="1"/>
  </si>
  <si>
    <t>세이부타마가와센</t>
    <phoneticPr fontId="1"/>
  </si>
  <si>
    <t>세이부코쿠분지센</t>
    <phoneticPr fontId="1"/>
  </si>
  <si>
    <t>세이부유락쵸센</t>
    <phoneticPr fontId="1"/>
  </si>
  <si>
    <t>세이부엔센</t>
    <phoneticPr fontId="1"/>
  </si>
  <si>
    <t>세이부토시마센</t>
    <phoneticPr fontId="1"/>
  </si>
  <si>
    <t>세이부야마구치센</t>
    <phoneticPr fontId="1"/>
  </si>
  <si>
    <t>케이오센</t>
    <phoneticPr fontId="1"/>
  </si>
  <si>
    <t>케이오이노카시라센</t>
    <phoneticPr fontId="1"/>
  </si>
  <si>
    <t>케이오사가미하라센</t>
    <phoneticPr fontId="1"/>
  </si>
  <si>
    <t>케이오타카오센</t>
    <phoneticPr fontId="1"/>
  </si>
  <si>
    <t>케이오신센</t>
    <phoneticPr fontId="1"/>
  </si>
  <si>
    <t>케이오도부츠엔센</t>
    <phoneticPr fontId="1"/>
  </si>
  <si>
    <t>토큐이케가미센</t>
    <phoneticPr fontId="1"/>
  </si>
  <si>
    <t>토큐세타가야센</t>
    <phoneticPr fontId="1"/>
  </si>
  <si>
    <t>토큐덴엔토시센</t>
    <phoneticPr fontId="1"/>
  </si>
  <si>
    <t>토큐토요코센</t>
    <phoneticPr fontId="1"/>
  </si>
  <si>
    <t>토큐메구로센</t>
    <phoneticPr fontId="1"/>
  </si>
  <si>
    <t>토큐타마가와센</t>
    <phoneticPr fontId="1"/>
  </si>
  <si>
    <t>토부이세자키센</t>
    <phoneticPr fontId="1"/>
  </si>
  <si>
    <t>토부토죠센</t>
    <phoneticPr fontId="1"/>
  </si>
  <si>
    <t>토부카메이도센</t>
    <phoneticPr fontId="1"/>
  </si>
  <si>
    <t>토부다이시센</t>
    <phoneticPr fontId="1"/>
  </si>
  <si>
    <t>케이세이혼센</t>
    <phoneticPr fontId="1"/>
  </si>
  <si>
    <t>케이세이오시아게센</t>
    <phoneticPr fontId="1"/>
  </si>
  <si>
    <t>케이세이카나마치센</t>
    <phoneticPr fontId="1"/>
  </si>
  <si>
    <t>케이큐혼센</t>
    <phoneticPr fontId="1"/>
  </si>
  <si>
    <t>케이큐쿠코센</t>
    <phoneticPr fontId="1"/>
  </si>
  <si>
    <t>오다큐센</t>
    <phoneticPr fontId="1"/>
  </si>
  <si>
    <t>오다큐타마가와센</t>
    <phoneticPr fontId="1"/>
  </si>
  <si>
    <t>토쿄모노레루하네다센</t>
    <phoneticPr fontId="1"/>
  </si>
  <si>
    <t>타마모노레루</t>
    <phoneticPr fontId="1"/>
  </si>
  <si>
    <t>린카이센</t>
    <phoneticPr fontId="1"/>
  </si>
  <si>
    <t>츠쿠바</t>
    <phoneticPr fontId="1"/>
  </si>
  <si>
    <t>유리카모메센</t>
    <phoneticPr fontId="1"/>
  </si>
  <si>
    <t>JR야마노테센</t>
    <phoneticPr fontId="1"/>
  </si>
  <si>
    <t>JR소부센</t>
    <phoneticPr fontId="1"/>
  </si>
  <si>
    <t>JR오메센</t>
    <phoneticPr fontId="1"/>
  </si>
  <si>
    <t>JR추오센</t>
    <phoneticPr fontId="1"/>
  </si>
  <si>
    <t>JR케이힌토호쿠센</t>
    <phoneticPr fontId="1"/>
  </si>
  <si>
    <t>JR난부센</t>
    <phoneticPr fontId="1"/>
  </si>
  <si>
    <t>JR사이쿄센</t>
    <phoneticPr fontId="1"/>
  </si>
  <si>
    <t>JR추오혼센</t>
    <phoneticPr fontId="1"/>
  </si>
  <si>
    <t>JR죠반센</t>
    <phoneticPr fontId="1"/>
  </si>
  <si>
    <t>JR이츠카이치센</t>
    <phoneticPr fontId="1"/>
  </si>
  <si>
    <t>JR쇼난신주쿠라인</t>
    <phoneticPr fontId="1"/>
  </si>
  <si>
    <t>JR케이요센</t>
    <phoneticPr fontId="1"/>
  </si>
  <si>
    <t>JR하치코센</t>
    <phoneticPr fontId="1"/>
  </si>
  <si>
    <t>JR요코하마센</t>
    <phoneticPr fontId="1"/>
  </si>
  <si>
    <t>JR무사시노센</t>
    <phoneticPr fontId="1"/>
  </si>
  <si>
    <t>JR요코스카센</t>
    <phoneticPr fontId="1"/>
  </si>
  <si>
    <t>JR토호쿠혼센</t>
    <phoneticPr fontId="1"/>
  </si>
  <si>
    <t>JR토카이도혼센</t>
    <phoneticPr fontId="1"/>
  </si>
  <si>
    <t>JR타카사키센</t>
    <phoneticPr fontId="1"/>
  </si>
  <si>
    <t>JR소부추오센</t>
    <phoneticPr fontId="1"/>
  </si>
  <si>
    <t>JR우에노토쿄라인</t>
    <phoneticPr fontId="1"/>
  </si>
  <si>
    <t>신주쿠</t>
    <phoneticPr fontId="1"/>
  </si>
  <si>
    <t>西武新宿線</t>
  </si>
  <si>
    <t>西武池袋線</t>
  </si>
  <si>
    <t>西武拝島線</t>
  </si>
  <si>
    <t>西武多摩川線</t>
  </si>
  <si>
    <t>西武国分寺線</t>
  </si>
  <si>
    <t>西武西武有楽町線</t>
  </si>
  <si>
    <t>西武西武園線</t>
  </si>
  <si>
    <t>西武豊島線</t>
  </si>
  <si>
    <t>西武山口線</t>
  </si>
  <si>
    <t>丸ノ内線</t>
  </si>
  <si>
    <t>有楽町線</t>
  </si>
  <si>
    <t>日比谷線</t>
  </si>
  <si>
    <t>千代田線</t>
  </si>
  <si>
    <t>南北線</t>
  </si>
  <si>
    <t>銀座線</t>
  </si>
  <si>
    <t>東西線</t>
  </si>
  <si>
    <t>副都心線</t>
  </si>
  <si>
    <t>半蔵門線</t>
  </si>
  <si>
    <t>京王相模原線</t>
  </si>
  <si>
    <t>京王高尾線</t>
  </si>
  <si>
    <t>京王京王新線</t>
  </si>
  <si>
    <t>京王動物園線</t>
  </si>
  <si>
    <t>東急大井町線</t>
  </si>
  <si>
    <t>東急池上線</t>
  </si>
  <si>
    <t>東急世田谷線</t>
  </si>
  <si>
    <t>東急田園都市線</t>
  </si>
  <si>
    <t>東急東横線</t>
  </si>
  <si>
    <t>東急目黒線</t>
  </si>
  <si>
    <t>東急多摩川線</t>
  </si>
  <si>
    <t>大江戸線</t>
  </si>
  <si>
    <t>荒川線</t>
  </si>
  <si>
    <t>三田線</t>
  </si>
  <si>
    <t>新宿線</t>
  </si>
  <si>
    <t>浅草線</t>
  </si>
  <si>
    <t>日暮里・舎人ライナー</t>
  </si>
  <si>
    <t>東武伊勢崎線</t>
  </si>
  <si>
    <t>東武東上線</t>
  </si>
  <si>
    <t>東武亀戸線</t>
  </si>
  <si>
    <t>東武大師線</t>
  </si>
  <si>
    <t>京成本線</t>
  </si>
  <si>
    <t>京成押上線</t>
  </si>
  <si>
    <t>京成金町線</t>
  </si>
  <si>
    <t>京急本線</t>
  </si>
  <si>
    <t>京急空港線</t>
  </si>
  <si>
    <t>小田急線</t>
  </si>
  <si>
    <t>小田急多摩線</t>
  </si>
  <si>
    <t>東京モノレール羽田線</t>
  </si>
  <si>
    <t>りんかい線</t>
  </si>
  <si>
    <t>山手線</t>
  </si>
  <si>
    <t>総武線</t>
  </si>
  <si>
    <t>青梅線</t>
  </si>
  <si>
    <t>中央線</t>
  </si>
  <si>
    <t>京浜東北線</t>
  </si>
  <si>
    <t>南武線</t>
  </si>
  <si>
    <t>埼京線</t>
  </si>
  <si>
    <t>中央本線</t>
  </si>
  <si>
    <t>常磐線</t>
  </si>
  <si>
    <t>五日市線</t>
  </si>
  <si>
    <t>湘南新宿ライン</t>
  </si>
  <si>
    <t>京葉線</t>
  </si>
  <si>
    <t>横浜線</t>
  </si>
  <si>
    <t>武蔵野線</t>
  </si>
  <si>
    <t>横須賀線</t>
  </si>
  <si>
    <t>東北本線</t>
  </si>
  <si>
    <t>東海道本線</t>
  </si>
  <si>
    <t>高崎線</t>
  </si>
  <si>
    <t>上野東京ライン</t>
  </si>
  <si>
    <t>토에이 닛뽀리토네리라이나</t>
    <phoneticPr fontId="1"/>
  </si>
  <si>
    <t>아라이야쿠시마에</t>
    <phoneticPr fontId="1"/>
  </si>
  <si>
    <t>新井薬師前</t>
    <rPh sb="0" eb="5">
      <t>アライヤクシマエ</t>
    </rPh>
    <phoneticPr fontId="1"/>
  </si>
  <si>
    <t>오오사키</t>
    <phoneticPr fontId="1"/>
  </si>
  <si>
    <t>고탄다</t>
    <phoneticPr fontId="1"/>
  </si>
  <si>
    <t>메구로</t>
    <phoneticPr fontId="1"/>
  </si>
  <si>
    <t>에비스</t>
    <phoneticPr fontId="1"/>
  </si>
  <si>
    <t>시부야</t>
    <phoneticPr fontId="1"/>
  </si>
  <si>
    <t>하라주쿠</t>
    <phoneticPr fontId="1"/>
  </si>
  <si>
    <t>요요기</t>
    <phoneticPr fontId="1"/>
  </si>
  <si>
    <t>다카다노바바</t>
    <phoneticPr fontId="1"/>
  </si>
  <si>
    <t>메지로</t>
    <phoneticPr fontId="1"/>
  </si>
  <si>
    <t>이케부쿠로</t>
    <phoneticPr fontId="1"/>
  </si>
  <si>
    <t>오오츠카</t>
    <phoneticPr fontId="1"/>
  </si>
  <si>
    <t>스가모</t>
    <phoneticPr fontId="1"/>
  </si>
  <si>
    <t>코마고메</t>
    <phoneticPr fontId="1"/>
  </si>
  <si>
    <t>타바타</t>
    <phoneticPr fontId="1"/>
  </si>
  <si>
    <t>니시닛뽀리</t>
    <phoneticPr fontId="1"/>
  </si>
  <si>
    <t>우구이스타니</t>
    <phoneticPr fontId="1"/>
  </si>
  <si>
    <t>우에노</t>
    <phoneticPr fontId="1"/>
  </si>
  <si>
    <t>오카치마치</t>
    <phoneticPr fontId="1"/>
  </si>
  <si>
    <t>아키하바라</t>
    <phoneticPr fontId="1"/>
  </si>
  <si>
    <t>칸다</t>
    <phoneticPr fontId="1"/>
  </si>
  <si>
    <t>도쿄</t>
    <phoneticPr fontId="1"/>
  </si>
  <si>
    <t>유라쿠쵸</t>
    <phoneticPr fontId="1"/>
  </si>
  <si>
    <t>신바시</t>
    <phoneticPr fontId="1"/>
  </si>
  <si>
    <t>하마마츠쵸</t>
    <phoneticPr fontId="1"/>
  </si>
  <si>
    <t>타마치</t>
    <phoneticPr fontId="1"/>
  </si>
  <si>
    <t>시나가와</t>
    <phoneticPr fontId="1"/>
  </si>
  <si>
    <t>大崎</t>
    <rPh sb="0" eb="2">
      <t>オオサキ</t>
    </rPh>
    <phoneticPr fontId="1"/>
  </si>
  <si>
    <t>五反田</t>
    <rPh sb="0" eb="3">
      <t>ゴタンダ</t>
    </rPh>
    <phoneticPr fontId="1"/>
  </si>
  <si>
    <t>目黒</t>
    <rPh sb="0" eb="2">
      <t>メグロ</t>
    </rPh>
    <phoneticPr fontId="1"/>
  </si>
  <si>
    <t>恵比寿</t>
    <rPh sb="0" eb="3">
      <t>エビス</t>
    </rPh>
    <phoneticPr fontId="1"/>
  </si>
  <si>
    <t>渋谷</t>
    <rPh sb="0" eb="2">
      <t>シブヤ</t>
    </rPh>
    <phoneticPr fontId="1"/>
  </si>
  <si>
    <t>原宿</t>
    <rPh sb="0" eb="2">
      <t>ハラジュク</t>
    </rPh>
    <phoneticPr fontId="1"/>
  </si>
  <si>
    <t>代々木</t>
    <rPh sb="0" eb="3">
      <t>ヨヨギ</t>
    </rPh>
    <phoneticPr fontId="1"/>
  </si>
  <si>
    <t>新宿</t>
    <rPh sb="0" eb="2">
      <t>シンジュク</t>
    </rPh>
    <phoneticPr fontId="1"/>
  </si>
  <si>
    <t>新大久保</t>
    <rPh sb="0" eb="4">
      <t>シンオオクボ</t>
    </rPh>
    <phoneticPr fontId="1"/>
  </si>
  <si>
    <t>신오쿠보</t>
    <phoneticPr fontId="1"/>
  </si>
  <si>
    <t>高田馬場</t>
    <rPh sb="0" eb="4">
      <t>タカダノ</t>
    </rPh>
    <phoneticPr fontId="1"/>
  </si>
  <si>
    <t>目白</t>
    <rPh sb="0" eb="2">
      <t>メジロ</t>
    </rPh>
    <phoneticPr fontId="1"/>
  </si>
  <si>
    <t>池袋</t>
    <rPh sb="0" eb="2">
      <t>イケブ</t>
    </rPh>
    <phoneticPr fontId="1"/>
  </si>
  <si>
    <t>大塚</t>
    <rPh sb="0" eb="2">
      <t>オオツ</t>
    </rPh>
    <phoneticPr fontId="1"/>
  </si>
  <si>
    <t>巣鴨</t>
    <rPh sb="0" eb="2">
      <t>スガモ</t>
    </rPh>
    <phoneticPr fontId="1"/>
  </si>
  <si>
    <t>駒込</t>
    <rPh sb="0" eb="2">
      <t>コマゴメ</t>
    </rPh>
    <phoneticPr fontId="1"/>
  </si>
  <si>
    <t>田端</t>
    <rPh sb="0" eb="2">
      <t>タバタ</t>
    </rPh>
    <phoneticPr fontId="1"/>
  </si>
  <si>
    <t>西日暮里</t>
    <rPh sb="0" eb="4">
      <t>ニシニ</t>
    </rPh>
    <phoneticPr fontId="1"/>
  </si>
  <si>
    <t>鶯谷</t>
    <rPh sb="0" eb="2">
      <t>ウグイスタ</t>
    </rPh>
    <phoneticPr fontId="1"/>
  </si>
  <si>
    <t>上野</t>
    <rPh sb="0" eb="2">
      <t>ウエノ</t>
    </rPh>
    <phoneticPr fontId="1"/>
  </si>
  <si>
    <t>御徒町</t>
    <rPh sb="0" eb="3">
      <t>オカチマチ</t>
    </rPh>
    <phoneticPr fontId="1"/>
  </si>
  <si>
    <t>秋葉原</t>
    <rPh sb="0" eb="3">
      <t>アキハバラ</t>
    </rPh>
    <phoneticPr fontId="1"/>
  </si>
  <si>
    <t>神田</t>
    <rPh sb="0" eb="2">
      <t>カンダ</t>
    </rPh>
    <phoneticPr fontId="1"/>
  </si>
  <si>
    <t>東京</t>
    <rPh sb="0" eb="2">
      <t>トウキョウ</t>
    </rPh>
    <phoneticPr fontId="1"/>
  </si>
  <si>
    <t>有楽町</t>
    <rPh sb="0" eb="3">
      <t>ユウラク</t>
    </rPh>
    <phoneticPr fontId="1"/>
  </si>
  <si>
    <t>新橋</t>
    <rPh sb="0" eb="2">
      <t>シンバ</t>
    </rPh>
    <phoneticPr fontId="1"/>
  </si>
  <si>
    <t>浜松町</t>
    <rPh sb="0" eb="3">
      <t>ハママツ</t>
    </rPh>
    <phoneticPr fontId="1"/>
  </si>
  <si>
    <t>田町</t>
    <rPh sb="0" eb="2">
      <t>タマチ</t>
    </rPh>
    <phoneticPr fontId="1"/>
  </si>
  <si>
    <t>品川</t>
    <rPh sb="0" eb="2">
      <t>シナガワ</t>
    </rPh>
    <phoneticPr fontId="1"/>
  </si>
  <si>
    <t>西武新宿</t>
    <rPh sb="0" eb="4">
      <t>セイブシンジュク</t>
    </rPh>
    <phoneticPr fontId="1"/>
  </si>
  <si>
    <t>下落合</t>
    <rPh sb="0" eb="3">
      <t>シモオチ</t>
    </rPh>
    <phoneticPr fontId="1"/>
  </si>
  <si>
    <t>中井</t>
    <rPh sb="0" eb="2">
      <t>ナカイ</t>
    </rPh>
    <phoneticPr fontId="1"/>
  </si>
  <si>
    <t>沼袋</t>
    <rPh sb="0" eb="2">
      <t>ヌマブ</t>
    </rPh>
    <phoneticPr fontId="1"/>
  </si>
  <si>
    <t>野方</t>
    <rPh sb="0" eb="2">
      <t>ノガタ</t>
    </rPh>
    <phoneticPr fontId="1"/>
  </si>
  <si>
    <t>都立家政</t>
    <rPh sb="0" eb="4">
      <t>トリツカ</t>
    </rPh>
    <phoneticPr fontId="1"/>
  </si>
  <si>
    <t>鷺ノ宮</t>
    <rPh sb="0" eb="1">
      <t>サギ</t>
    </rPh>
    <rPh sb="2" eb="3">
      <t>ミ</t>
    </rPh>
    <phoneticPr fontId="1"/>
  </si>
  <si>
    <t>下井草</t>
    <rPh sb="0" eb="3">
      <t>シモイ</t>
    </rPh>
    <phoneticPr fontId="1"/>
  </si>
  <si>
    <t>井荻</t>
    <rPh sb="0" eb="2">
      <t>イオギ</t>
    </rPh>
    <phoneticPr fontId="1"/>
  </si>
  <si>
    <t>上井草</t>
    <rPh sb="0" eb="3">
      <t>カミイ</t>
    </rPh>
    <phoneticPr fontId="1"/>
  </si>
  <si>
    <t>上石神井</t>
    <rPh sb="0" eb="4">
      <t>カミシャク</t>
    </rPh>
    <phoneticPr fontId="1"/>
  </si>
  <si>
    <t>武蔵関</t>
    <rPh sb="0" eb="3">
      <t>ムサシセ</t>
    </rPh>
    <phoneticPr fontId="1"/>
  </si>
  <si>
    <t>東伏見</t>
    <rPh sb="0" eb="3">
      <t>ヒガシフシミ</t>
    </rPh>
    <phoneticPr fontId="1"/>
  </si>
  <si>
    <t>西武柳沢</t>
    <rPh sb="0" eb="4">
      <t>セイブヤ</t>
    </rPh>
    <phoneticPr fontId="1"/>
  </si>
  <si>
    <t>田無</t>
    <rPh sb="0" eb="2">
      <t>タナシ</t>
    </rPh>
    <phoneticPr fontId="1"/>
  </si>
  <si>
    <t>花小金井</t>
    <rPh sb="0" eb="4">
      <t>ハナコ</t>
    </rPh>
    <phoneticPr fontId="1"/>
  </si>
  <si>
    <t>小平</t>
    <rPh sb="0" eb="2">
      <t>コダイラ</t>
    </rPh>
    <phoneticPr fontId="1"/>
  </si>
  <si>
    <t>久米川</t>
    <rPh sb="0" eb="3">
      <t>クメガワ</t>
    </rPh>
    <phoneticPr fontId="1"/>
  </si>
  <si>
    <t>東村山</t>
    <rPh sb="0" eb="3">
      <t>ヒガシムラ</t>
    </rPh>
    <phoneticPr fontId="1"/>
  </si>
  <si>
    <t>西武新宿線</t>
    <rPh sb="0" eb="5">
      <t>セイ</t>
    </rPh>
    <phoneticPr fontId="1"/>
  </si>
  <si>
    <t>세이부신주쿠</t>
    <phoneticPr fontId="1"/>
  </si>
  <si>
    <t>다카다노바바</t>
    <phoneticPr fontId="1"/>
  </si>
  <si>
    <t>시모오치아이</t>
    <phoneticPr fontId="1"/>
  </si>
  <si>
    <t>나카이</t>
    <phoneticPr fontId="1"/>
  </si>
  <si>
    <t>누마부쿠로</t>
    <phoneticPr fontId="1"/>
  </si>
  <si>
    <t>노가타</t>
    <phoneticPr fontId="1"/>
  </si>
  <si>
    <t>토리츠카세이</t>
    <phoneticPr fontId="1"/>
  </si>
  <si>
    <t>사기노미야</t>
    <phoneticPr fontId="1"/>
  </si>
  <si>
    <t>시모이구사</t>
    <phoneticPr fontId="1"/>
  </si>
  <si>
    <t>이오기</t>
    <phoneticPr fontId="1"/>
  </si>
  <si>
    <t>카미이구사</t>
    <phoneticPr fontId="1"/>
  </si>
  <si>
    <t>카미샤쿠지</t>
    <phoneticPr fontId="1"/>
  </si>
  <si>
    <t>무사시세키</t>
    <phoneticPr fontId="1"/>
  </si>
  <si>
    <t>히가시후시미</t>
    <phoneticPr fontId="1"/>
  </si>
  <si>
    <t>세이부야기사와</t>
    <phoneticPr fontId="1"/>
  </si>
  <si>
    <t>타나시</t>
    <phoneticPr fontId="1"/>
  </si>
  <si>
    <t>하나코가네이</t>
    <phoneticPr fontId="1"/>
  </si>
  <si>
    <t>코다이라</t>
    <phoneticPr fontId="1"/>
  </si>
  <si>
    <t>쿠메가와</t>
    <phoneticPr fontId="1"/>
  </si>
  <si>
    <t>히가시무라야마</t>
    <phoneticPr fontId="1"/>
  </si>
  <si>
    <t>都営大江戸線</t>
    <rPh sb="0" eb="6">
      <t>トエイ</t>
    </rPh>
    <phoneticPr fontId="1"/>
  </si>
  <si>
    <t>토에이 오오에도센</t>
    <phoneticPr fontId="1"/>
  </si>
  <si>
    <t>토에이 아라카와센</t>
    <phoneticPr fontId="1"/>
  </si>
  <si>
    <t>토에이 미타센</t>
    <phoneticPr fontId="1"/>
  </si>
  <si>
    <t>토에이 신주쿠센</t>
    <phoneticPr fontId="1"/>
  </si>
  <si>
    <t>토에이 아사쿠사센</t>
    <phoneticPr fontId="1"/>
  </si>
  <si>
    <t>토쵸마에</t>
    <phoneticPr fontId="1"/>
  </si>
  <si>
    <t>신주쿠니시구치</t>
    <phoneticPr fontId="1"/>
  </si>
  <si>
    <t>히가시신주쿠</t>
    <phoneticPr fontId="1"/>
  </si>
  <si>
    <t>와카마츠카와다</t>
    <phoneticPr fontId="1"/>
  </si>
  <si>
    <t>우시고메야나기쵸</t>
    <phoneticPr fontId="1"/>
  </si>
  <si>
    <t>우시고메카구라자카</t>
    <phoneticPr fontId="1"/>
  </si>
  <si>
    <t>이이다바시</t>
    <phoneticPr fontId="1"/>
  </si>
  <si>
    <t>카스가</t>
    <phoneticPr fontId="1"/>
  </si>
  <si>
    <t>혼고산쵸메</t>
    <phoneticPr fontId="1"/>
  </si>
  <si>
    <t>우에노오카치마치</t>
    <phoneticPr fontId="1"/>
  </si>
  <si>
    <t>신오카치마치</t>
    <phoneticPr fontId="1"/>
  </si>
  <si>
    <t>쿠라마에</t>
    <phoneticPr fontId="1"/>
  </si>
  <si>
    <t>료코쿠</t>
    <phoneticPr fontId="1"/>
  </si>
  <si>
    <t>모리시타</t>
    <phoneticPr fontId="1"/>
  </si>
  <si>
    <t>키요스미시라카와</t>
    <phoneticPr fontId="1"/>
  </si>
  <si>
    <t>몬젠나카쵸</t>
    <phoneticPr fontId="1"/>
  </si>
  <si>
    <t>츠키시마</t>
    <phoneticPr fontId="1"/>
  </si>
  <si>
    <t>카치도키</t>
    <phoneticPr fontId="1"/>
  </si>
  <si>
    <t>오치아이미나미나가사키</t>
    <phoneticPr fontId="1"/>
  </si>
  <si>
    <t>落合南長崎</t>
    <phoneticPr fontId="1"/>
  </si>
  <si>
    <t>都庁前</t>
    <rPh sb="0" eb="3">
      <t>トチョウマエ</t>
    </rPh>
    <phoneticPr fontId="1"/>
  </si>
  <si>
    <t>新宿西口</t>
    <rPh sb="0" eb="4">
      <t>シンジュクニ</t>
    </rPh>
    <phoneticPr fontId="1"/>
  </si>
  <si>
    <t>東新宿</t>
    <rPh sb="0" eb="3">
      <t>ヒガシ</t>
    </rPh>
    <phoneticPr fontId="1"/>
  </si>
  <si>
    <t>若松河田</t>
    <rPh sb="0" eb="4">
      <t>ワカマツ</t>
    </rPh>
    <phoneticPr fontId="1"/>
  </si>
  <si>
    <t>牛込柳町</t>
    <rPh sb="0" eb="4">
      <t>ウシゴメヤ</t>
    </rPh>
    <phoneticPr fontId="1"/>
  </si>
  <si>
    <t>牛込神楽坂</t>
    <rPh sb="0" eb="5">
      <t>ウシ</t>
    </rPh>
    <phoneticPr fontId="1"/>
  </si>
  <si>
    <t>飯田橋</t>
    <rPh sb="0" eb="3">
      <t>イイダ</t>
    </rPh>
    <phoneticPr fontId="1"/>
  </si>
  <si>
    <t>春日町</t>
    <rPh sb="0" eb="3">
      <t>カス</t>
    </rPh>
    <phoneticPr fontId="1"/>
  </si>
  <si>
    <t>本郷三丁目</t>
    <rPh sb="0" eb="5">
      <t>ホンゴウサ</t>
    </rPh>
    <phoneticPr fontId="1"/>
  </si>
  <si>
    <t>上野御徒町</t>
    <rPh sb="0" eb="5">
      <t>ウエノオカ</t>
    </rPh>
    <phoneticPr fontId="1"/>
  </si>
  <si>
    <t>新御徒町</t>
    <rPh sb="0" eb="4">
      <t>シンオカチマチ</t>
    </rPh>
    <phoneticPr fontId="1"/>
  </si>
  <si>
    <t>蔵前</t>
    <rPh sb="0" eb="2">
      <t>クラマ</t>
    </rPh>
    <phoneticPr fontId="1"/>
  </si>
  <si>
    <t>両国</t>
    <rPh sb="0" eb="2">
      <t>リョウコク</t>
    </rPh>
    <phoneticPr fontId="1"/>
  </si>
  <si>
    <t>森下</t>
    <rPh sb="0" eb="2">
      <t>モリシ</t>
    </rPh>
    <phoneticPr fontId="1"/>
  </si>
  <si>
    <t>清澄白河</t>
    <rPh sb="0" eb="4">
      <t>キヨスミ</t>
    </rPh>
    <phoneticPr fontId="1"/>
  </si>
  <si>
    <t>門前仲町</t>
    <rPh sb="0" eb="4">
      <t>モンゼンナカチョウ</t>
    </rPh>
    <phoneticPr fontId="1"/>
  </si>
  <si>
    <t>月島</t>
    <rPh sb="0" eb="2">
      <t>ツキシ</t>
    </rPh>
    <phoneticPr fontId="1"/>
  </si>
  <si>
    <t>勝どき</t>
    <rPh sb="0" eb="1">
      <t>カチ</t>
    </rPh>
    <phoneticPr fontId="1"/>
  </si>
  <si>
    <t>시설정보3</t>
  </si>
  <si>
    <t>시설정보4</t>
  </si>
  <si>
    <t>시설정보5</t>
  </si>
  <si>
    <t>시설정보6</t>
  </si>
  <si>
    <t>시설정보7</t>
  </si>
  <si>
    <t>시설정보8</t>
  </si>
  <si>
    <t>시설정보9</t>
  </si>
  <si>
    <t>시설정보11</t>
  </si>
  <si>
    <t>시설정보12</t>
  </si>
  <si>
    <t>시설정보13</t>
  </si>
  <si>
    <t>시설정보14</t>
  </si>
  <si>
    <t>옷장,</t>
    <phoneticPr fontId="1"/>
  </si>
  <si>
    <t>都営新宿線</t>
    <rPh sb="0" eb="5">
      <t>トエイシンジュク</t>
    </rPh>
    <phoneticPr fontId="1"/>
  </si>
  <si>
    <t>曙橋</t>
    <rPh sb="0" eb="2">
      <t>アケボノバシ</t>
    </rPh>
    <phoneticPr fontId="1"/>
  </si>
  <si>
    <t>아케보노바시</t>
    <phoneticPr fontId="1"/>
  </si>
  <si>
    <t>西早稲田</t>
    <rPh sb="0" eb="4">
      <t>ニシワ</t>
    </rPh>
    <phoneticPr fontId="1"/>
  </si>
  <si>
    <t>東京メトロ副都心線</t>
    <rPh sb="0" eb="2">
      <t>トウキョウ</t>
    </rPh>
    <rPh sb="5" eb="9">
      <t>フクト</t>
    </rPh>
    <phoneticPr fontId="1"/>
  </si>
  <si>
    <t>니시와세다</t>
    <phoneticPr fontId="1"/>
  </si>
  <si>
    <t>新宿御苑前</t>
    <rPh sb="0" eb="5">
      <t>シンジュク</t>
    </rPh>
    <phoneticPr fontId="1"/>
  </si>
  <si>
    <t>新宿三丁目</t>
    <rPh sb="0" eb="5">
      <t>シンジュクサ</t>
    </rPh>
    <phoneticPr fontId="1"/>
  </si>
  <si>
    <t>都営新宿線</t>
    <rPh sb="0" eb="5">
      <t>トエイシ</t>
    </rPh>
    <phoneticPr fontId="1"/>
  </si>
  <si>
    <t>東京メトロ丸ノ内線</t>
    <rPh sb="0" eb="5">
      <t>トウキョウ</t>
    </rPh>
    <rPh sb="5" eb="9">
      <t>マル</t>
    </rPh>
    <phoneticPr fontId="1"/>
  </si>
  <si>
    <t>신주쿠교엔마에</t>
    <phoneticPr fontId="1"/>
  </si>
  <si>
    <t>신주쿠산쵸메</t>
    <phoneticPr fontId="1"/>
  </si>
  <si>
    <t>大久保</t>
    <rPh sb="0" eb="3">
      <t>オオ</t>
    </rPh>
    <phoneticPr fontId="1"/>
  </si>
  <si>
    <t>오오쿠보</t>
    <phoneticPr fontId="1"/>
  </si>
  <si>
    <t>JR山手線</t>
    <rPh sb="2" eb="5">
      <t>ヤマ</t>
    </rPh>
    <phoneticPr fontId="1"/>
  </si>
  <si>
    <t>JR京浜東北線</t>
    <rPh sb="2" eb="7">
      <t>ケイヒン</t>
    </rPh>
    <phoneticPr fontId="1"/>
  </si>
  <si>
    <t>오오미야</t>
    <phoneticPr fontId="1"/>
  </si>
  <si>
    <t>大宮</t>
    <rPh sb="0" eb="2">
      <t>オオミヤ</t>
    </rPh>
    <phoneticPr fontId="1"/>
  </si>
  <si>
    <t>후지미다이</t>
    <phoneticPr fontId="1"/>
  </si>
  <si>
    <t>富士見台</t>
    <phoneticPr fontId="1"/>
  </si>
  <si>
    <t>西武池袋線</t>
    <phoneticPr fontId="1"/>
  </si>
  <si>
    <t>中村橋</t>
    <phoneticPr fontId="1"/>
  </si>
  <si>
    <t>나카무라바시</t>
    <phoneticPr fontId="1"/>
  </si>
  <si>
    <t>엘리베이터,</t>
    <phoneticPr fontId="1"/>
  </si>
  <si>
    <t>가스렌지,</t>
    <phoneticPr fontId="1"/>
  </si>
  <si>
    <t>애완동물 가능,</t>
    <phoneticPr fontId="1"/>
  </si>
  <si>
    <t>설비옵션</t>
    <phoneticPr fontId="1"/>
  </si>
  <si>
    <t>에어컨,</t>
    <phoneticPr fontId="1"/>
  </si>
  <si>
    <t>2층이상,</t>
    <phoneticPr fontId="1"/>
  </si>
  <si>
    <t>워킹비자신청가능,</t>
    <phoneticPr fontId="1"/>
  </si>
  <si>
    <t>화장실욕실분리,</t>
    <phoneticPr fontId="1"/>
  </si>
  <si>
    <t>2인입주상담,</t>
    <phoneticPr fontId="1"/>
  </si>
  <si>
    <t>인덕션(IH),</t>
    <phoneticPr fontId="1"/>
  </si>
  <si>
    <t>실내세탁기,</t>
    <phoneticPr fontId="1"/>
  </si>
  <si>
    <t>上野毛</t>
    <phoneticPr fontId="1"/>
  </si>
  <si>
    <t>東急大井町線</t>
    <phoneticPr fontId="1"/>
  </si>
  <si>
    <t>토도로키</t>
    <phoneticPr fontId="1"/>
  </si>
  <si>
    <t>카미노게</t>
    <phoneticPr fontId="1"/>
  </si>
  <si>
    <t>等々力</t>
    <phoneticPr fontId="1"/>
  </si>
  <si>
    <t>用賀</t>
    <phoneticPr fontId="1"/>
  </si>
  <si>
    <t>東急田園都市線</t>
    <phoneticPr fontId="1"/>
  </si>
  <si>
    <t>요가</t>
    <phoneticPr fontId="1"/>
  </si>
  <si>
    <t>二子玉川</t>
    <phoneticPr fontId="1"/>
  </si>
  <si>
    <t>후타고타마가와</t>
    <phoneticPr fontId="1"/>
  </si>
  <si>
    <t>下北沢</t>
    <phoneticPr fontId="1"/>
  </si>
  <si>
    <t>시모키타자와</t>
    <phoneticPr fontId="1"/>
  </si>
  <si>
    <t>小田急線</t>
    <phoneticPr fontId="1"/>
  </si>
  <si>
    <t>代田橋</t>
    <phoneticPr fontId="1"/>
  </si>
  <si>
    <t>京王線</t>
    <rPh sb="2" eb="3">
      <t>セン</t>
    </rPh>
    <phoneticPr fontId="1"/>
  </si>
  <si>
    <t>다이타바시</t>
    <phoneticPr fontId="1"/>
  </si>
  <si>
    <t>京王線</t>
    <phoneticPr fontId="1"/>
  </si>
  <si>
    <t>駒沢大学</t>
    <phoneticPr fontId="1"/>
  </si>
  <si>
    <t>코마자와다이가쿠</t>
    <phoneticPr fontId="1"/>
  </si>
  <si>
    <t>三軒茶屋</t>
    <phoneticPr fontId="1"/>
  </si>
  <si>
    <t>산겐자야</t>
    <phoneticPr fontId="1"/>
  </si>
  <si>
    <t>八幡山</t>
    <phoneticPr fontId="1"/>
  </si>
  <si>
    <t>芦花公園</t>
    <phoneticPr fontId="1"/>
  </si>
  <si>
    <t>上北沢</t>
    <phoneticPr fontId="1"/>
  </si>
  <si>
    <t>하치만야마</t>
    <phoneticPr fontId="1"/>
  </si>
  <si>
    <t>로카코엔</t>
    <phoneticPr fontId="1"/>
  </si>
  <si>
    <t>카미키타자와</t>
    <phoneticPr fontId="1"/>
  </si>
  <si>
    <t>보증인필요없음,</t>
    <phoneticPr fontId="1"/>
  </si>
  <si>
    <t>한국에서신청가능,</t>
    <phoneticPr fontId="1"/>
  </si>
  <si>
    <r>
      <rPr>
        <sz val="10"/>
        <color rgb="FF000000"/>
        <rFont val="나눔바른고딕"/>
        <family val="3"/>
        <charset val="129"/>
      </rPr>
      <t>매물주소</t>
    </r>
  </si>
  <si>
    <r>
      <rPr>
        <sz val="10"/>
        <color rgb="FF000000"/>
        <rFont val="나눔바른고딕"/>
        <family val="3"/>
        <charset val="129"/>
      </rPr>
      <t>역</t>
    </r>
    <r>
      <rPr>
        <sz val="10"/>
        <color rgb="FF000000"/>
        <rFont val="Meiryo"/>
        <family val="2"/>
        <charset val="128"/>
      </rPr>
      <t>3</t>
    </r>
  </si>
  <si>
    <r>
      <rPr>
        <sz val="10"/>
        <color rgb="FF000000"/>
        <rFont val="나눔바른고딕"/>
        <family val="3"/>
        <charset val="129"/>
      </rPr>
      <t>지역</t>
    </r>
    <r>
      <rPr>
        <sz val="10"/>
        <color rgb="FF000000"/>
        <rFont val="Meiryo"/>
        <family val="2"/>
        <charset val="128"/>
      </rPr>
      <t>3</t>
    </r>
  </si>
  <si>
    <r>
      <rPr>
        <sz val="10"/>
        <color rgb="FF000000"/>
        <rFont val="나눔바른고딕"/>
        <family val="3"/>
        <charset val="129"/>
      </rPr>
      <t>관리회사이름</t>
    </r>
  </si>
  <si>
    <r>
      <rPr>
        <sz val="10"/>
        <color rgb="FF000000"/>
        <rFont val="나눔바른고딕"/>
        <family val="3"/>
        <charset val="129"/>
      </rPr>
      <t>보증회사</t>
    </r>
    <r>
      <rPr>
        <sz val="10"/>
        <color rgb="FF000000"/>
        <rFont val="Meiryo"/>
        <family val="2"/>
        <charset val="128"/>
      </rPr>
      <t>1</t>
    </r>
  </si>
  <si>
    <r>
      <rPr>
        <sz val="10"/>
        <color rgb="FF000000"/>
        <rFont val="나눔바른고딕"/>
        <family val="3"/>
        <charset val="129"/>
      </rPr>
      <t>보증회사</t>
    </r>
    <r>
      <rPr>
        <sz val="10"/>
        <color rgb="FF000000"/>
        <rFont val="Meiryo"/>
        <family val="2"/>
        <charset val="128"/>
      </rPr>
      <t>2</t>
    </r>
  </si>
  <si>
    <t>토쿄메트로 마루노우치센</t>
  </si>
  <si>
    <t>토쿄메트로 유락쵸센</t>
  </si>
  <si>
    <t>토쿄메트로 히비야센</t>
  </si>
  <si>
    <t>토쿄메트로 치요다센</t>
  </si>
  <si>
    <t>토쿄메트로 난보쿠센</t>
  </si>
  <si>
    <t>토쿄메트로 긴자센</t>
  </si>
  <si>
    <t>토쿄메트로 토자이센</t>
  </si>
  <si>
    <t>토쿄메트로 후쿠토신센</t>
  </si>
  <si>
    <t>토쿄메트로 한죠몬센</t>
  </si>
  <si>
    <t>코엔지</t>
  </si>
  <si>
    <t>高円寺</t>
  </si>
  <si>
    <t>JR소부추오센</t>
    <phoneticPr fontId="1"/>
  </si>
  <si>
    <t>総武中央線</t>
    <phoneticPr fontId="1"/>
  </si>
  <si>
    <t>中野</t>
    <phoneticPr fontId="1"/>
  </si>
  <si>
    <t>나카노</t>
    <phoneticPr fontId="1"/>
  </si>
  <si>
    <t>新小岩</t>
    <rPh sb="0" eb="3">
      <t>シンコイワ</t>
    </rPh>
    <phoneticPr fontId="1"/>
  </si>
  <si>
    <t>신코이와</t>
    <phoneticPr fontId="1"/>
  </si>
  <si>
    <t>小岩</t>
    <rPh sb="0" eb="2">
      <t>コイワ</t>
    </rPh>
    <phoneticPr fontId="1"/>
  </si>
  <si>
    <t>코이와</t>
    <phoneticPr fontId="1"/>
  </si>
  <si>
    <t>西馬込</t>
    <rPh sb="0" eb="3">
      <t>ニシマゴメ</t>
    </rPh>
    <phoneticPr fontId="1"/>
  </si>
  <si>
    <t>니시마고메</t>
    <phoneticPr fontId="1"/>
  </si>
  <si>
    <t>都営浅草線</t>
    <rPh sb="0" eb="5">
      <t>トエイ</t>
    </rPh>
    <phoneticPr fontId="1"/>
  </si>
  <si>
    <t>馬込</t>
    <rPh sb="0" eb="2">
      <t>マゴメ</t>
    </rPh>
    <phoneticPr fontId="1"/>
  </si>
  <si>
    <t>마고메</t>
    <phoneticPr fontId="1"/>
  </si>
  <si>
    <t>日本財託</t>
    <rPh sb="0" eb="4">
      <t>ニホンザイ</t>
    </rPh>
    <phoneticPr fontId="1"/>
  </si>
  <si>
    <t>大江戸線</t>
    <phoneticPr fontId="1"/>
  </si>
  <si>
    <t>신에고타</t>
    <phoneticPr fontId="1"/>
  </si>
  <si>
    <t>新江古田</t>
    <phoneticPr fontId="1"/>
  </si>
  <si>
    <t>西武池袋線</t>
    <phoneticPr fontId="1"/>
  </si>
  <si>
    <t>사쿠라다이</t>
    <phoneticPr fontId="1"/>
  </si>
  <si>
    <t>桜台</t>
    <phoneticPr fontId="1"/>
  </si>
  <si>
    <t>総武中央線</t>
    <phoneticPr fontId="1"/>
  </si>
  <si>
    <t>니시오기쿠보</t>
    <phoneticPr fontId="1"/>
  </si>
  <si>
    <t>西荻窪</t>
    <phoneticPr fontId="1"/>
  </si>
  <si>
    <t>오기쿠보</t>
    <phoneticPr fontId="1"/>
  </si>
  <si>
    <t>荻窪</t>
    <phoneticPr fontId="1"/>
  </si>
  <si>
    <t>신코엔지</t>
    <phoneticPr fontId="1"/>
  </si>
  <si>
    <t>新高円寺</t>
    <phoneticPr fontId="1"/>
  </si>
  <si>
    <t>호난쵸</t>
    <phoneticPr fontId="1"/>
  </si>
  <si>
    <t>方南町</t>
    <phoneticPr fontId="1"/>
  </si>
  <si>
    <t>津田沼</t>
  </si>
  <si>
    <t>츠다누마</t>
    <phoneticPr fontId="1"/>
  </si>
  <si>
    <t>総武線</t>
    <phoneticPr fontId="1"/>
  </si>
  <si>
    <t>千葉県</t>
    <phoneticPr fontId="1"/>
  </si>
  <si>
    <t>치바켄</t>
    <phoneticPr fontId="1"/>
  </si>
  <si>
    <t>船橋市</t>
    <phoneticPr fontId="1"/>
  </si>
  <si>
    <t>후나바시시</t>
    <phoneticPr fontId="1"/>
  </si>
  <si>
    <t>木下の賃貸</t>
    <rPh sb="0" eb="5">
      <t>キノシタ</t>
    </rPh>
    <phoneticPr fontId="1"/>
  </si>
  <si>
    <t>050-3188-7442</t>
    <phoneticPr fontId="1"/>
  </si>
  <si>
    <t>03-5908-2243</t>
    <phoneticPr fontId="1"/>
  </si>
  <si>
    <t>GTN</t>
    <phoneticPr fontId="1"/>
  </si>
  <si>
    <t>03-5579-9712</t>
  </si>
  <si>
    <t>03-5579-9713</t>
  </si>
  <si>
    <t>マイプラスホーム</t>
  </si>
  <si>
    <t>03-3657-2103</t>
  </si>
  <si>
    <t>03-3657-2105</t>
  </si>
  <si>
    <t>ジェイリース</t>
  </si>
  <si>
    <t>東武スカイツリーライン</t>
    <phoneticPr fontId="1"/>
  </si>
  <si>
    <t>토부스카이트리라인</t>
    <phoneticPr fontId="1"/>
  </si>
  <si>
    <t>梅島</t>
    <phoneticPr fontId="1"/>
  </si>
  <si>
    <t>우메지마</t>
    <phoneticPr fontId="1"/>
  </si>
  <si>
    <t>03-6439-8911</t>
  </si>
  <si>
    <t>GTN</t>
  </si>
  <si>
    <t>ルームバンク</t>
  </si>
  <si>
    <t>03-3346-3939</t>
  </si>
  <si>
    <t>03-3347-2420</t>
  </si>
  <si>
    <t>セフティ</t>
  </si>
  <si>
    <t>五反野</t>
    <phoneticPr fontId="1"/>
  </si>
  <si>
    <t>고탄노</t>
    <phoneticPr fontId="1"/>
  </si>
  <si>
    <t>東武伊勢崎線</t>
    <phoneticPr fontId="1"/>
  </si>
  <si>
    <t>青山メイン企画</t>
    <rPh sb="0" eb="2">
      <t>アオヤマ</t>
    </rPh>
    <rPh sb="5" eb="7">
      <t>キカク</t>
    </rPh>
    <phoneticPr fontId="1"/>
  </si>
  <si>
    <t>03-5281-4841</t>
    <phoneticPr fontId="1"/>
  </si>
  <si>
    <t>トラスト賃貸管理</t>
    <rPh sb="6" eb="8">
      <t>カンリ</t>
    </rPh>
    <phoneticPr fontId="1"/>
  </si>
  <si>
    <t>03-5542-8875</t>
    <phoneticPr fontId="1"/>
  </si>
  <si>
    <t>03-5542-8876</t>
    <phoneticPr fontId="1"/>
  </si>
  <si>
    <t>03-5981-8951</t>
    <phoneticPr fontId="1"/>
  </si>
  <si>
    <t xml:space="preserve"> 03-5981-8902</t>
    <phoneticPr fontId="1"/>
  </si>
  <si>
    <t>自社</t>
    <phoneticPr fontId="1"/>
  </si>
  <si>
    <t>호리키리쇼부엔</t>
  </si>
  <si>
    <t>堀切菖蒲園</t>
  </si>
  <si>
    <t>히가시아즈마</t>
  </si>
  <si>
    <t>東あずま</t>
  </si>
  <si>
    <t>카메이도스이진</t>
  </si>
  <si>
    <t>산구바시</t>
  </si>
  <si>
    <t>京王線</t>
  </si>
  <si>
    <t>하츠다이</t>
  </si>
  <si>
    <t>初台</t>
  </si>
  <si>
    <t>치토세카라스야마</t>
  </si>
  <si>
    <t>니시타이시도</t>
  </si>
  <si>
    <t>西太子堂</t>
  </si>
  <si>
    <t>와카바야시</t>
  </si>
  <si>
    <t>若林</t>
  </si>
  <si>
    <t>우키마후나도</t>
  </si>
  <si>
    <t>浮間舟渡</t>
  </si>
  <si>
    <t>오토락,</t>
    <phoneticPr fontId="1"/>
  </si>
  <si>
    <t>京浜東北線</t>
    <rPh sb="0" eb="5">
      <t>ケイヒ</t>
    </rPh>
    <phoneticPr fontId="1"/>
  </si>
  <si>
    <t>川崎</t>
    <rPh sb="0" eb="2">
      <t>カワサキ</t>
    </rPh>
    <phoneticPr fontId="1"/>
  </si>
  <si>
    <t>가와사키</t>
    <phoneticPr fontId="1"/>
  </si>
  <si>
    <t>京急川崎</t>
    <rPh sb="0" eb="4">
      <t>ケイキュウカワ</t>
    </rPh>
    <phoneticPr fontId="1"/>
  </si>
  <si>
    <t>케이큐가와사키</t>
    <phoneticPr fontId="1"/>
  </si>
  <si>
    <t>京急本線</t>
    <rPh sb="0" eb="4">
      <t>ケイキュウホ</t>
    </rPh>
    <phoneticPr fontId="1"/>
  </si>
  <si>
    <t>川崎市</t>
    <rPh sb="0" eb="2">
      <t>カワサキ</t>
    </rPh>
    <rPh sb="2" eb="3">
      <t>シ</t>
    </rPh>
    <phoneticPr fontId="1"/>
  </si>
  <si>
    <t>가와사키시</t>
    <phoneticPr fontId="1"/>
  </si>
  <si>
    <t>蒲田</t>
    <rPh sb="0" eb="2">
      <t>カマタ</t>
    </rPh>
    <phoneticPr fontId="1"/>
  </si>
  <si>
    <t>카마타</t>
    <phoneticPr fontId="1"/>
  </si>
  <si>
    <t>京急蒲田</t>
    <rPh sb="0" eb="4">
      <t>ケイキュウカマタ</t>
    </rPh>
    <phoneticPr fontId="1"/>
  </si>
  <si>
    <t>케이큐카마타</t>
    <phoneticPr fontId="1"/>
  </si>
  <si>
    <t>京急空港線</t>
    <rPh sb="0" eb="5">
      <t>ケイキュウ</t>
    </rPh>
    <phoneticPr fontId="1"/>
  </si>
  <si>
    <t>青山メインランド</t>
    <rPh sb="0" eb="2">
      <t>アオヤマ</t>
    </rPh>
    <phoneticPr fontId="1"/>
  </si>
  <si>
    <t>03-5281-2362</t>
    <phoneticPr fontId="1"/>
  </si>
  <si>
    <t>03-5281-5333</t>
    <phoneticPr fontId="1"/>
  </si>
  <si>
    <t>大泉学園</t>
  </si>
  <si>
    <t>오오이즈미가쿠엔</t>
    <phoneticPr fontId="1"/>
  </si>
  <si>
    <t>西武池袋線</t>
    <rPh sb="0" eb="5">
      <t>セイブ</t>
    </rPh>
    <phoneticPr fontId="1"/>
  </si>
  <si>
    <t>03-3770-3000</t>
    <phoneticPr fontId="1"/>
  </si>
  <si>
    <t>03-3770-4555</t>
    <phoneticPr fontId="1"/>
  </si>
  <si>
    <t>에고다</t>
    <phoneticPr fontId="1"/>
  </si>
  <si>
    <t>신에고다</t>
    <phoneticPr fontId="1"/>
  </si>
  <si>
    <t>ハウスポート</t>
  </si>
  <si>
    <t>03-3366-6666</t>
    <phoneticPr fontId="1"/>
  </si>
  <si>
    <t>03-5338-7327</t>
    <phoneticPr fontId="1"/>
  </si>
  <si>
    <t>신주쿠</t>
  </si>
  <si>
    <t>닛뽀리</t>
  </si>
  <si>
    <t>新江古田</t>
    <rPh sb="0" eb="4">
      <t>シンエコタ</t>
    </rPh>
    <phoneticPr fontId="1"/>
  </si>
  <si>
    <t>江古田</t>
    <phoneticPr fontId="1"/>
  </si>
  <si>
    <t>練馬春日町</t>
    <phoneticPr fontId="1"/>
  </si>
  <si>
    <t>네리마카스가쵸</t>
    <phoneticPr fontId="1"/>
  </si>
  <si>
    <t>히카리가오카</t>
    <phoneticPr fontId="1"/>
  </si>
  <si>
    <t>光が丘</t>
    <phoneticPr fontId="1"/>
  </si>
  <si>
    <t>アートアベニュー</t>
    <phoneticPr fontId="1"/>
  </si>
  <si>
    <t>03-5339-0555</t>
    <phoneticPr fontId="1"/>
  </si>
  <si>
    <t>03-5339-0556</t>
    <phoneticPr fontId="1"/>
  </si>
  <si>
    <t>카미나카자토</t>
  </si>
  <si>
    <t>上中里</t>
  </si>
  <si>
    <t>아카사카</t>
  </si>
  <si>
    <t>赤坂</t>
  </si>
  <si>
    <t>타메이케산노</t>
  </si>
  <si>
    <t>溜池山王</t>
  </si>
  <si>
    <t>이와모토쵸</t>
  </si>
  <si>
    <t>岩本町</t>
  </si>
  <si>
    <t>가쿠게이다이가쿠</t>
  </si>
  <si>
    <t>메이지진구마에</t>
  </si>
  <si>
    <t>明治神宮前</t>
  </si>
  <si>
    <t>이케지리오하시</t>
  </si>
  <si>
    <t>池尻大橋</t>
  </si>
  <si>
    <t>나카메구로</t>
  </si>
  <si>
    <t>덴엔쵸후</t>
  </si>
  <si>
    <t>田園調布</t>
  </si>
  <si>
    <t>유키가야오츠카</t>
  </si>
  <si>
    <t>雪が谷大塚</t>
  </si>
  <si>
    <t>아야세</t>
  </si>
  <si>
    <t>엣츄지마</t>
  </si>
  <si>
    <t>越中島</t>
  </si>
  <si>
    <t>신니혼바시</t>
  </si>
  <si>
    <t>新日本橋</t>
  </si>
  <si>
    <t>코덴마초</t>
  </si>
  <si>
    <t>미타</t>
  </si>
  <si>
    <t>三田</t>
  </si>
  <si>
    <t>하스누마</t>
  </si>
  <si>
    <t>蓮沼</t>
  </si>
  <si>
    <t>카마타</t>
  </si>
  <si>
    <t>蒲田</t>
  </si>
  <si>
    <t>요요기우에하라</t>
  </si>
  <si>
    <t>요요기코엔</t>
  </si>
  <si>
    <t>핫쵸보리</t>
  </si>
  <si>
    <t>八丁堀</t>
  </si>
  <si>
    <t>카야바쵸</t>
  </si>
  <si>
    <t>茅場町</t>
  </si>
  <si>
    <t>누마베</t>
  </si>
  <si>
    <t>沼部</t>
  </si>
  <si>
    <r>
      <rPr>
        <sz val="10"/>
        <color rgb="FF000000"/>
        <rFont val="나눔바른고딕"/>
        <family val="3"/>
        <charset val="129"/>
      </rPr>
      <t>매물이름</t>
    </r>
    <r>
      <rPr>
        <sz val="10"/>
        <color rgb="FF000000"/>
        <rFont val="Meiryo"/>
        <family val="2"/>
        <charset val="128"/>
      </rPr>
      <t>1</t>
    </r>
  </si>
  <si>
    <t>매물이름2</t>
  </si>
  <si>
    <t>매물이름3</t>
  </si>
  <si>
    <t>매물이름4</t>
  </si>
  <si>
    <t>노선1</t>
  </si>
  <si>
    <t>노선2</t>
  </si>
  <si>
    <r>
      <rPr>
        <sz val="10"/>
        <color rgb="FF000000"/>
        <rFont val="나눔바른고딕"/>
        <family val="3"/>
        <charset val="129"/>
      </rPr>
      <t>노선</t>
    </r>
    <r>
      <rPr>
        <sz val="10"/>
        <color rgb="FF000000"/>
        <rFont val="Meiryo"/>
        <family val="2"/>
        <charset val="128"/>
      </rPr>
      <t>3</t>
    </r>
  </si>
  <si>
    <t>노선4</t>
  </si>
  <si>
    <t>역1</t>
  </si>
  <si>
    <t>역2</t>
  </si>
  <si>
    <t>노선2-1</t>
  </si>
  <si>
    <t>노선2-2</t>
  </si>
  <si>
    <r>
      <rPr>
        <sz val="10"/>
        <color rgb="FF000000"/>
        <rFont val="나눔바른고딕"/>
        <family val="3"/>
        <charset val="129"/>
      </rPr>
      <t>노선</t>
    </r>
    <r>
      <rPr>
        <sz val="10"/>
        <color rgb="FF000000"/>
        <rFont val="Meiryo"/>
        <family val="2"/>
        <charset val="128"/>
      </rPr>
      <t>2-3</t>
    </r>
  </si>
  <si>
    <t>노선2-4</t>
  </si>
  <si>
    <t>지역1</t>
  </si>
  <si>
    <t>지역2</t>
  </si>
  <si>
    <t>시설정보1</t>
  </si>
  <si>
    <t>시설정보2</t>
  </si>
  <si>
    <t>시설정보10</t>
  </si>
  <si>
    <t>이케가미</t>
  </si>
  <si>
    <t>池上</t>
  </si>
  <si>
    <t>西武池袋線</t>
    <phoneticPr fontId="1"/>
  </si>
  <si>
    <t>東長崎</t>
    <phoneticPr fontId="1"/>
  </si>
  <si>
    <t>히가시나가사키</t>
    <phoneticPr fontId="1"/>
  </si>
  <si>
    <t>西新宿五丁目</t>
    <phoneticPr fontId="1"/>
  </si>
  <si>
    <t>니시신주쿠고쵸메</t>
    <phoneticPr fontId="1"/>
  </si>
  <si>
    <t>西新宿</t>
    <phoneticPr fontId="1"/>
  </si>
  <si>
    <t>니시신주쿠</t>
    <phoneticPr fontId="1"/>
  </si>
  <si>
    <t>練馬</t>
    <phoneticPr fontId="1"/>
  </si>
  <si>
    <t>네리마</t>
    <phoneticPr fontId="1"/>
  </si>
  <si>
    <t>稲荷町</t>
    <phoneticPr fontId="1"/>
  </si>
  <si>
    <t>이나리쵸</t>
    <phoneticPr fontId="1"/>
  </si>
  <si>
    <t>銀座線</t>
    <phoneticPr fontId="1"/>
  </si>
  <si>
    <t>田原町</t>
    <phoneticPr fontId="1"/>
  </si>
  <si>
    <t>타하라쵸</t>
    <phoneticPr fontId="1"/>
  </si>
  <si>
    <t>新宿線</t>
    <phoneticPr fontId="1"/>
  </si>
  <si>
    <t>浜町</t>
    <phoneticPr fontId="1"/>
  </si>
  <si>
    <t>하마쵸</t>
    <phoneticPr fontId="1"/>
  </si>
  <si>
    <t>都電荒川線</t>
    <phoneticPr fontId="1"/>
  </si>
  <si>
    <t>庚申塚</t>
    <phoneticPr fontId="1"/>
  </si>
  <si>
    <t>코신즈카</t>
    <phoneticPr fontId="1"/>
  </si>
  <si>
    <t>니시스가모</t>
    <phoneticPr fontId="1"/>
  </si>
  <si>
    <t>三田線</t>
    <phoneticPr fontId="1"/>
  </si>
  <si>
    <t>板橋本町</t>
    <phoneticPr fontId="1"/>
  </si>
  <si>
    <t>이타바시쿠약쇼마에</t>
    <phoneticPr fontId="1"/>
  </si>
  <si>
    <t>이타바시혼쵸</t>
    <phoneticPr fontId="1"/>
  </si>
  <si>
    <t>日比谷線</t>
    <phoneticPr fontId="1"/>
  </si>
  <si>
    <t>入谷</t>
    <phoneticPr fontId="1"/>
  </si>
  <si>
    <t>이리야</t>
    <phoneticPr fontId="1"/>
  </si>
  <si>
    <t>浅草橋</t>
    <phoneticPr fontId="1"/>
  </si>
  <si>
    <t>아사쿠사바시</t>
    <phoneticPr fontId="1"/>
  </si>
  <si>
    <t>総武中央線</t>
    <rPh sb="2" eb="5">
      <t>ソウブ</t>
    </rPh>
    <phoneticPr fontId="1"/>
  </si>
  <si>
    <t>総武線</t>
    <phoneticPr fontId="1"/>
  </si>
  <si>
    <t>総武線</t>
    <phoneticPr fontId="1"/>
  </si>
  <si>
    <t>浅草線</t>
    <phoneticPr fontId="1"/>
  </si>
  <si>
    <t>芝公園</t>
    <phoneticPr fontId="1"/>
  </si>
  <si>
    <t>시바코우엔</t>
    <phoneticPr fontId="1"/>
  </si>
  <si>
    <t>다이몬</t>
    <phoneticPr fontId="1"/>
  </si>
  <si>
    <t>大門</t>
    <phoneticPr fontId="1"/>
  </si>
  <si>
    <t>浅草線</t>
    <phoneticPr fontId="1"/>
  </si>
  <si>
    <t>浅草</t>
    <phoneticPr fontId="1"/>
  </si>
  <si>
    <t>本所吾妻橋</t>
    <phoneticPr fontId="1"/>
  </si>
  <si>
    <t>혼조아즈마바시</t>
    <phoneticPr fontId="1"/>
  </si>
  <si>
    <t>아사쿠사</t>
    <phoneticPr fontId="1"/>
  </si>
  <si>
    <t>中野新橋</t>
    <phoneticPr fontId="1"/>
  </si>
  <si>
    <t>中野富士見町</t>
    <phoneticPr fontId="1"/>
  </si>
  <si>
    <t>丸ノ内線</t>
    <phoneticPr fontId="1"/>
  </si>
  <si>
    <t>나카노후지미쵸</t>
    <phoneticPr fontId="1"/>
  </si>
  <si>
    <t>나카노신바시</t>
    <phoneticPr fontId="1"/>
  </si>
  <si>
    <t>大森海岸</t>
    <phoneticPr fontId="1"/>
  </si>
  <si>
    <t>京急本線</t>
    <phoneticPr fontId="1"/>
  </si>
  <si>
    <t>오오모리카이간</t>
    <phoneticPr fontId="1"/>
  </si>
  <si>
    <t>大森</t>
    <phoneticPr fontId="1"/>
  </si>
  <si>
    <t>오오모리</t>
    <phoneticPr fontId="1"/>
  </si>
  <si>
    <t>南北線</t>
    <phoneticPr fontId="1"/>
  </si>
  <si>
    <t>王子</t>
    <phoneticPr fontId="1"/>
  </si>
  <si>
    <t>都電荒川線</t>
    <phoneticPr fontId="1"/>
  </si>
  <si>
    <t>오우지에키마에</t>
    <phoneticPr fontId="1"/>
  </si>
  <si>
    <t>오우지</t>
    <phoneticPr fontId="1"/>
  </si>
  <si>
    <t>代官山</t>
    <phoneticPr fontId="1"/>
  </si>
  <si>
    <t>다이칸야마</t>
    <phoneticPr fontId="1"/>
  </si>
  <si>
    <t>錦糸町</t>
    <phoneticPr fontId="1"/>
  </si>
  <si>
    <t>킨시쵸</t>
    <phoneticPr fontId="1"/>
  </si>
  <si>
    <t>亀戸</t>
    <phoneticPr fontId="1"/>
  </si>
  <si>
    <t>카메이도</t>
    <phoneticPr fontId="1"/>
  </si>
  <si>
    <t>東急田園都市線</t>
    <phoneticPr fontId="1"/>
  </si>
  <si>
    <t>桜新町</t>
    <phoneticPr fontId="1"/>
  </si>
  <si>
    <t>東急世田谷線</t>
    <phoneticPr fontId="1"/>
  </si>
  <si>
    <t>世田谷</t>
    <phoneticPr fontId="1"/>
  </si>
  <si>
    <t>세타가야</t>
    <phoneticPr fontId="1"/>
  </si>
  <si>
    <t>사쿠라신마치</t>
    <phoneticPr fontId="1"/>
  </si>
  <si>
    <t>西武池袋線</t>
    <phoneticPr fontId="1"/>
  </si>
  <si>
    <t>椎名町</t>
    <phoneticPr fontId="1"/>
  </si>
  <si>
    <t>시이나마치</t>
    <phoneticPr fontId="1"/>
  </si>
  <si>
    <t>要町</t>
    <phoneticPr fontId="1"/>
  </si>
  <si>
    <t>카나메쵸</t>
    <phoneticPr fontId="1"/>
  </si>
  <si>
    <t>都電荒川線</t>
    <phoneticPr fontId="1"/>
  </si>
  <si>
    <t>오오츠카에키마에</t>
    <phoneticPr fontId="1"/>
  </si>
  <si>
    <t>京急本線</t>
    <phoneticPr fontId="1"/>
  </si>
  <si>
    <t>平和島</t>
    <phoneticPr fontId="1"/>
  </si>
  <si>
    <t>헤이와지마</t>
    <phoneticPr fontId="1"/>
  </si>
  <si>
    <t>東武東上線</t>
    <phoneticPr fontId="1"/>
  </si>
  <si>
    <t>北池袋</t>
    <phoneticPr fontId="1"/>
  </si>
  <si>
    <t>大山</t>
    <phoneticPr fontId="1"/>
  </si>
  <si>
    <t>東武東上線</t>
    <phoneticPr fontId="1"/>
  </si>
  <si>
    <t>키타이케부쿠로</t>
    <phoneticPr fontId="1"/>
  </si>
  <si>
    <t>오오야마</t>
    <phoneticPr fontId="1"/>
  </si>
  <si>
    <t>京王井の頭線</t>
    <phoneticPr fontId="1"/>
  </si>
  <si>
    <t>京王井の頭線</t>
    <phoneticPr fontId="1"/>
  </si>
  <si>
    <t>神泉</t>
    <phoneticPr fontId="1"/>
  </si>
  <si>
    <t>신센</t>
    <phoneticPr fontId="1"/>
  </si>
  <si>
    <t>西新井</t>
    <phoneticPr fontId="1"/>
  </si>
  <si>
    <t>니시아라이</t>
    <phoneticPr fontId="1"/>
  </si>
  <si>
    <t>건물구조1</t>
    <phoneticPr fontId="1"/>
  </si>
  <si>
    <t>新板橋</t>
    <phoneticPr fontId="1"/>
  </si>
  <si>
    <t>三田線</t>
    <phoneticPr fontId="1"/>
  </si>
  <si>
    <t>신이타바시</t>
    <phoneticPr fontId="1"/>
  </si>
  <si>
    <t>東武東上線</t>
    <phoneticPr fontId="1"/>
  </si>
  <si>
    <t>東武練馬</t>
    <phoneticPr fontId="1"/>
  </si>
  <si>
    <t>上板橋</t>
    <phoneticPr fontId="1"/>
  </si>
  <si>
    <t>카미이타바시</t>
    <phoneticPr fontId="1"/>
  </si>
  <si>
    <t>토부네리마</t>
    <phoneticPr fontId="1"/>
  </si>
  <si>
    <t>小村井</t>
    <phoneticPr fontId="1"/>
  </si>
  <si>
    <t>오무라이</t>
    <phoneticPr fontId="1"/>
  </si>
  <si>
    <t>練馬高野台</t>
    <phoneticPr fontId="1"/>
  </si>
  <si>
    <t>네리마타카노다이</t>
    <phoneticPr fontId="1"/>
  </si>
  <si>
    <t>西武池袋線</t>
    <phoneticPr fontId="1"/>
  </si>
  <si>
    <t>石神井公園</t>
    <phoneticPr fontId="1"/>
  </si>
  <si>
    <t>샤쿠지코엔</t>
    <phoneticPr fontId="1"/>
  </si>
  <si>
    <t>우노키</t>
    <phoneticPr fontId="1"/>
  </si>
  <si>
    <t>東急多摩川線</t>
    <phoneticPr fontId="1"/>
  </si>
  <si>
    <t>鵜の木</t>
    <phoneticPr fontId="1"/>
  </si>
  <si>
    <t>久が原</t>
    <phoneticPr fontId="1"/>
  </si>
  <si>
    <t>쿠가하라</t>
    <phoneticPr fontId="1"/>
  </si>
  <si>
    <t>東急池上線</t>
    <phoneticPr fontId="1"/>
  </si>
  <si>
    <t>무사시닛타</t>
    <phoneticPr fontId="1"/>
  </si>
  <si>
    <t>千鳥町</t>
    <phoneticPr fontId="1"/>
  </si>
  <si>
    <t>치도리쵸</t>
    <phoneticPr fontId="1"/>
  </si>
  <si>
    <t>矢口渡</t>
    <phoneticPr fontId="1"/>
  </si>
  <si>
    <t>야구치노와타시</t>
    <phoneticPr fontId="1"/>
  </si>
  <si>
    <t>京急本線</t>
    <phoneticPr fontId="1"/>
  </si>
  <si>
    <t>로쿠고도테</t>
    <phoneticPr fontId="1"/>
  </si>
  <si>
    <t>京急空港線</t>
    <phoneticPr fontId="1"/>
  </si>
  <si>
    <t>하네다쿠코코쿠나이센타미나루</t>
    <phoneticPr fontId="1"/>
  </si>
  <si>
    <t>天空橋</t>
    <phoneticPr fontId="1"/>
  </si>
  <si>
    <t>텐쿠바시</t>
    <phoneticPr fontId="1"/>
  </si>
  <si>
    <t>宇都宮線</t>
    <phoneticPr fontId="1"/>
  </si>
  <si>
    <t>우츠노미야센</t>
    <phoneticPr fontId="1"/>
  </si>
  <si>
    <t>尾久</t>
    <phoneticPr fontId="1"/>
  </si>
  <si>
    <t>오구</t>
    <phoneticPr fontId="1"/>
  </si>
  <si>
    <t>高崎線</t>
    <phoneticPr fontId="1"/>
  </si>
  <si>
    <t>히가시코엔지</t>
    <phoneticPr fontId="1"/>
  </si>
  <si>
    <t>東高円寺</t>
    <phoneticPr fontId="1"/>
  </si>
  <si>
    <t>浅草線</t>
    <phoneticPr fontId="1"/>
  </si>
  <si>
    <t>東日本橋</t>
    <phoneticPr fontId="1"/>
  </si>
  <si>
    <t>히가시니혼바시</t>
    <phoneticPr fontId="1"/>
  </si>
  <si>
    <t>바쿠로요코야마</t>
    <phoneticPr fontId="1"/>
  </si>
  <si>
    <t>新宿線</t>
    <phoneticPr fontId="1"/>
  </si>
  <si>
    <t>三ノ輪</t>
    <phoneticPr fontId="1"/>
  </si>
  <si>
    <t>미노와</t>
    <phoneticPr fontId="1"/>
  </si>
  <si>
    <t>日比谷線</t>
    <phoneticPr fontId="1"/>
  </si>
  <si>
    <t>荒川一中前</t>
    <phoneticPr fontId="1"/>
  </si>
  <si>
    <t>荒川線</t>
    <phoneticPr fontId="1"/>
  </si>
  <si>
    <t>아라카와잇츄마에</t>
    <phoneticPr fontId="1"/>
  </si>
  <si>
    <t>北千住</t>
    <phoneticPr fontId="1"/>
  </si>
  <si>
    <t>千代田線</t>
    <phoneticPr fontId="1"/>
  </si>
  <si>
    <t>常磐線</t>
    <phoneticPr fontId="1"/>
  </si>
  <si>
    <t>키타센쥬</t>
    <phoneticPr fontId="1"/>
  </si>
  <si>
    <t>키타센쥬</t>
    <phoneticPr fontId="1"/>
  </si>
  <si>
    <t>笹塚</t>
    <phoneticPr fontId="1"/>
  </si>
  <si>
    <t>京王線</t>
    <phoneticPr fontId="1"/>
  </si>
  <si>
    <t>사사즈카</t>
    <phoneticPr fontId="1"/>
  </si>
  <si>
    <t>桜上水</t>
    <phoneticPr fontId="1"/>
  </si>
  <si>
    <t>사쿠라죠스이</t>
    <phoneticPr fontId="1"/>
  </si>
  <si>
    <t>시모타카이도</t>
    <phoneticPr fontId="1"/>
  </si>
  <si>
    <t>京王井の頭線</t>
    <phoneticPr fontId="1"/>
  </si>
  <si>
    <t>富士見ヶ丘</t>
    <phoneticPr fontId="1"/>
  </si>
  <si>
    <t>후지미가오카</t>
    <phoneticPr fontId="1"/>
  </si>
  <si>
    <t>타카이도</t>
    <phoneticPr fontId="1"/>
  </si>
  <si>
    <t>小田急線</t>
    <phoneticPr fontId="1"/>
  </si>
  <si>
    <t>고토쿠지</t>
    <phoneticPr fontId="1"/>
  </si>
  <si>
    <t>야마시타</t>
    <phoneticPr fontId="1"/>
  </si>
  <si>
    <t>山下</t>
    <phoneticPr fontId="1"/>
  </si>
  <si>
    <t>東急世田谷線</t>
    <phoneticPr fontId="1"/>
  </si>
  <si>
    <t>구혼부츠</t>
    <phoneticPr fontId="1"/>
  </si>
  <si>
    <t>東急大井町線</t>
    <phoneticPr fontId="1"/>
  </si>
  <si>
    <t>新大塚</t>
    <phoneticPr fontId="1"/>
  </si>
  <si>
    <t>신오오츠카</t>
    <phoneticPr fontId="1"/>
  </si>
  <si>
    <t>고코쿠지</t>
    <phoneticPr fontId="1"/>
  </si>
  <si>
    <t>水天宮前</t>
    <phoneticPr fontId="1"/>
  </si>
  <si>
    <t>스이텐구마에</t>
    <phoneticPr fontId="1"/>
  </si>
  <si>
    <t>浅草線</t>
    <phoneticPr fontId="1"/>
  </si>
  <si>
    <t>人形町</t>
    <phoneticPr fontId="1"/>
  </si>
  <si>
    <t>닌교쵸</t>
    <phoneticPr fontId="1"/>
  </si>
  <si>
    <t>木場</t>
    <phoneticPr fontId="1"/>
  </si>
  <si>
    <t>東西線</t>
    <phoneticPr fontId="1"/>
  </si>
  <si>
    <t>키바</t>
    <phoneticPr fontId="1"/>
  </si>
  <si>
    <t>東池袋</t>
    <phoneticPr fontId="1"/>
  </si>
  <si>
    <t>東池袋四丁目</t>
    <phoneticPr fontId="1"/>
  </si>
  <si>
    <t>荒川線</t>
    <phoneticPr fontId="1"/>
  </si>
  <si>
    <t>히가시이케부쿠로욘쵸메</t>
    <phoneticPr fontId="1"/>
  </si>
  <si>
    <t>히가시이케부쿠로</t>
    <phoneticPr fontId="1"/>
  </si>
  <si>
    <t>亀有</t>
    <phoneticPr fontId="1"/>
  </si>
  <si>
    <t>常磐線</t>
    <phoneticPr fontId="1"/>
  </si>
  <si>
    <t>카메아리</t>
    <phoneticPr fontId="1"/>
  </si>
  <si>
    <t>蓮根</t>
    <phoneticPr fontId="1"/>
  </si>
  <si>
    <t>三田線</t>
    <phoneticPr fontId="1"/>
  </si>
  <si>
    <t>하스네</t>
    <phoneticPr fontId="1"/>
  </si>
  <si>
    <t>초기_월세</t>
  </si>
  <si>
    <t>초기_관리비</t>
  </si>
  <si>
    <t>초기_시키킹</t>
  </si>
  <si>
    <t>초기_레이킹</t>
  </si>
  <si>
    <t>보증회사1</t>
  </si>
  <si>
    <t>보증회사2</t>
  </si>
  <si>
    <t>관리자_기타</t>
  </si>
  <si>
    <t>幡ヶ谷</t>
    <phoneticPr fontId="1"/>
  </si>
  <si>
    <t>京王京王新線</t>
    <phoneticPr fontId="1"/>
  </si>
  <si>
    <t>하타가야</t>
    <phoneticPr fontId="1"/>
  </si>
  <si>
    <t>03-3986-6311</t>
    <phoneticPr fontId="1"/>
  </si>
  <si>
    <t>03-3986-6363</t>
    <phoneticPr fontId="1"/>
  </si>
  <si>
    <t>GTN</t>
    <phoneticPr fontId="1"/>
  </si>
  <si>
    <t>京王井の頭線</t>
    <phoneticPr fontId="1"/>
  </si>
  <si>
    <t>浜田山</t>
    <phoneticPr fontId="1"/>
  </si>
  <si>
    <t>하마다야마</t>
    <phoneticPr fontId="1"/>
  </si>
  <si>
    <t>050-5305-4057</t>
    <phoneticPr fontId="1"/>
  </si>
  <si>
    <t>050-3730-6176</t>
    <phoneticPr fontId="1"/>
  </si>
  <si>
    <t>050-3186-4163</t>
    <phoneticPr fontId="1"/>
  </si>
  <si>
    <t>03-5269-3878</t>
    <phoneticPr fontId="1"/>
  </si>
  <si>
    <t>東松原</t>
    <phoneticPr fontId="1"/>
  </si>
  <si>
    <t>京王線</t>
    <phoneticPr fontId="1"/>
  </si>
  <si>
    <t>히가시마츠바라</t>
    <phoneticPr fontId="1"/>
  </si>
  <si>
    <t>明大前</t>
    <phoneticPr fontId="1"/>
  </si>
  <si>
    <t>메다이마에</t>
    <phoneticPr fontId="1"/>
  </si>
  <si>
    <t>03-3584-2666</t>
    <phoneticPr fontId="1"/>
  </si>
  <si>
    <t>03-3584-1800</t>
    <phoneticPr fontId="1"/>
  </si>
  <si>
    <t>吉祥寺</t>
    <phoneticPr fontId="1"/>
  </si>
  <si>
    <t>総武中央線</t>
    <phoneticPr fontId="1"/>
  </si>
  <si>
    <t>키치죠지</t>
    <phoneticPr fontId="1"/>
  </si>
  <si>
    <t>히가시키타자와</t>
    <phoneticPr fontId="1"/>
  </si>
  <si>
    <t>小田急線</t>
    <phoneticPr fontId="1"/>
  </si>
  <si>
    <t>쿠가야마</t>
    <phoneticPr fontId="1"/>
  </si>
  <si>
    <t>久我山</t>
    <phoneticPr fontId="1"/>
  </si>
  <si>
    <t>03-6275-1199</t>
    <phoneticPr fontId="1"/>
  </si>
  <si>
    <t>03-6275-1180</t>
    <phoneticPr fontId="1"/>
  </si>
  <si>
    <t>GTN</t>
    <phoneticPr fontId="1"/>
  </si>
  <si>
    <t>050-5305-5370</t>
    <phoneticPr fontId="1"/>
  </si>
  <si>
    <t>03-5778-2201</t>
    <phoneticPr fontId="1"/>
  </si>
  <si>
    <t>WAKLUS</t>
    <phoneticPr fontId="1"/>
  </si>
  <si>
    <t>埼玉県</t>
    <phoneticPr fontId="1"/>
  </si>
  <si>
    <t>사이타마</t>
    <phoneticPr fontId="1"/>
  </si>
  <si>
    <t>토다시</t>
    <phoneticPr fontId="1"/>
  </si>
  <si>
    <t>戸田市</t>
    <phoneticPr fontId="1"/>
  </si>
  <si>
    <t>戸田</t>
    <phoneticPr fontId="1"/>
  </si>
  <si>
    <t>토다</t>
    <phoneticPr fontId="1"/>
  </si>
  <si>
    <t>埼京線</t>
    <phoneticPr fontId="1"/>
  </si>
  <si>
    <t>戸田公園</t>
    <phoneticPr fontId="1"/>
  </si>
  <si>
    <t>토다코엔</t>
    <phoneticPr fontId="1"/>
  </si>
  <si>
    <t>小竹向原</t>
    <rPh sb="0" eb="4">
      <t>コタ</t>
    </rPh>
    <phoneticPr fontId="1"/>
  </si>
  <si>
    <t>코타케무카이하라</t>
    <phoneticPr fontId="1"/>
  </si>
  <si>
    <t>有楽町線</t>
    <phoneticPr fontId="1"/>
  </si>
  <si>
    <t>副都心線</t>
    <phoneticPr fontId="1"/>
  </si>
  <si>
    <t>토큐오오이마치센</t>
    <phoneticPr fontId="1"/>
  </si>
  <si>
    <t>초기_보증회사</t>
  </si>
  <si>
    <t>초기_중개수수료</t>
  </si>
  <si>
    <t>ときわ台</t>
    <rPh sb="3" eb="4">
      <t>ダ</t>
    </rPh>
    <phoneticPr fontId="1"/>
  </si>
  <si>
    <t>토키와다이</t>
    <phoneticPr fontId="1"/>
  </si>
  <si>
    <t>東武東上線</t>
    <rPh sb="0" eb="5">
      <t>トウ</t>
    </rPh>
    <phoneticPr fontId="1"/>
  </si>
  <si>
    <t>志村三丁目</t>
    <phoneticPr fontId="1"/>
  </si>
  <si>
    <t>시무라산쵸메</t>
    <phoneticPr fontId="1"/>
  </si>
  <si>
    <t>三田線</t>
    <rPh sb="0" eb="3">
      <t>ミタセン</t>
    </rPh>
    <phoneticPr fontId="1"/>
  </si>
  <si>
    <t>さいたま市</t>
    <rPh sb="4" eb="5">
      <t>シ</t>
    </rPh>
    <phoneticPr fontId="1"/>
  </si>
  <si>
    <t>사이타마시</t>
    <phoneticPr fontId="1"/>
  </si>
  <si>
    <t>東十条</t>
    <rPh sb="0" eb="3">
      <t>ヒガシ</t>
    </rPh>
    <phoneticPr fontId="1"/>
  </si>
  <si>
    <t>히가시쥬죠</t>
    <phoneticPr fontId="1"/>
  </si>
  <si>
    <t>京浜東北線</t>
    <rPh sb="0" eb="5">
      <t>ケイヒ</t>
    </rPh>
    <phoneticPr fontId="1"/>
  </si>
  <si>
    <t>十条</t>
    <rPh sb="0" eb="2">
      <t>ジュウジョウ</t>
    </rPh>
    <phoneticPr fontId="1"/>
  </si>
  <si>
    <t>주조</t>
    <phoneticPr fontId="1"/>
  </si>
  <si>
    <t>板橋</t>
    <rPh sb="0" eb="2">
      <t>イタバ</t>
    </rPh>
    <phoneticPr fontId="1"/>
  </si>
  <si>
    <t>이타바시</t>
    <phoneticPr fontId="1"/>
  </si>
  <si>
    <t>ADW</t>
    <phoneticPr fontId="1"/>
  </si>
  <si>
    <t>不動前</t>
    <rPh sb="0" eb="2">
      <t>フドウ</t>
    </rPh>
    <rPh sb="2" eb="3">
      <t>マエ</t>
    </rPh>
    <phoneticPr fontId="1"/>
  </si>
  <si>
    <t>후도마에</t>
    <phoneticPr fontId="1"/>
  </si>
  <si>
    <t>東急目黒線</t>
    <rPh sb="0" eb="5">
      <t>トウキュ</t>
    </rPh>
    <phoneticPr fontId="1"/>
  </si>
  <si>
    <t>ブルーノートシステム</t>
    <phoneticPr fontId="1"/>
  </si>
  <si>
    <t>03-5740-6651</t>
    <phoneticPr fontId="1"/>
  </si>
  <si>
    <t>03-5740-6650</t>
    <phoneticPr fontId="1"/>
  </si>
  <si>
    <t>050-5305-5369</t>
    <phoneticPr fontId="1"/>
  </si>
  <si>
    <t>03-5215-3755</t>
    <phoneticPr fontId="1"/>
  </si>
  <si>
    <t>03-5360-2045</t>
    <phoneticPr fontId="1"/>
  </si>
  <si>
    <t>三田線</t>
    <phoneticPr fontId="1"/>
  </si>
  <si>
    <t>西台</t>
    <phoneticPr fontId="1"/>
  </si>
  <si>
    <t>니시다이</t>
    <phoneticPr fontId="1"/>
  </si>
  <si>
    <t>リアルワン</t>
    <phoneticPr fontId="1"/>
  </si>
  <si>
    <t>丸ノ内線</t>
    <phoneticPr fontId="1"/>
  </si>
  <si>
    <t>中野坂上</t>
    <phoneticPr fontId="1"/>
  </si>
  <si>
    <t>나카노사카우에</t>
    <phoneticPr fontId="1"/>
  </si>
  <si>
    <t>新中野</t>
    <phoneticPr fontId="1"/>
  </si>
  <si>
    <t>신나카노</t>
    <phoneticPr fontId="1"/>
  </si>
  <si>
    <t>落合</t>
    <rPh sb="0" eb="2">
      <t>オチアイ</t>
    </rPh>
    <phoneticPr fontId="1"/>
  </si>
  <si>
    <t>東西線</t>
    <phoneticPr fontId="1"/>
  </si>
  <si>
    <t>오치아이</t>
    <phoneticPr fontId="1"/>
  </si>
  <si>
    <t>東中野</t>
    <rPh sb="0" eb="3">
      <t>ヒガシ</t>
    </rPh>
    <phoneticPr fontId="1"/>
  </si>
  <si>
    <t>히가시나카노</t>
    <phoneticPr fontId="1"/>
  </si>
  <si>
    <t>総武中央線</t>
    <phoneticPr fontId="1"/>
  </si>
  <si>
    <t>三田線</t>
    <phoneticPr fontId="1"/>
  </si>
  <si>
    <t>志村坂上</t>
    <phoneticPr fontId="1"/>
  </si>
  <si>
    <t>北赤羽</t>
    <phoneticPr fontId="1"/>
  </si>
  <si>
    <t>埼京線</t>
    <phoneticPr fontId="1"/>
  </si>
  <si>
    <t>키타아카바네</t>
    <phoneticPr fontId="1"/>
  </si>
  <si>
    <t>시무라사카우에</t>
    <phoneticPr fontId="1"/>
  </si>
  <si>
    <t>京王井の頭線</t>
    <phoneticPr fontId="1"/>
  </si>
  <si>
    <t>永福町</t>
    <phoneticPr fontId="1"/>
  </si>
  <si>
    <t>에이후쿠쵸</t>
    <phoneticPr fontId="1"/>
  </si>
  <si>
    <t>桜企画</t>
    <rPh sb="0" eb="3">
      <t>サクラ</t>
    </rPh>
    <phoneticPr fontId="1"/>
  </si>
  <si>
    <t>03-5818-3378</t>
    <phoneticPr fontId="1"/>
  </si>
  <si>
    <t>03-5818-3389</t>
    <phoneticPr fontId="1"/>
  </si>
  <si>
    <t>京王線</t>
    <phoneticPr fontId="1"/>
  </si>
  <si>
    <t>つつじヶ丘</t>
    <phoneticPr fontId="1"/>
  </si>
  <si>
    <t>柴崎</t>
    <phoneticPr fontId="1"/>
  </si>
  <si>
    <t>시바사키</t>
    <phoneticPr fontId="1"/>
  </si>
  <si>
    <t>츠츠지가오카</t>
    <phoneticPr fontId="1"/>
  </si>
  <si>
    <t>東武東上線</t>
    <phoneticPr fontId="1"/>
  </si>
  <si>
    <t>下板橋</t>
    <phoneticPr fontId="1"/>
  </si>
  <si>
    <t>시모이타바시</t>
    <phoneticPr fontId="1"/>
  </si>
  <si>
    <t>経堂</t>
    <phoneticPr fontId="1"/>
  </si>
  <si>
    <t>小田急線</t>
    <phoneticPr fontId="1"/>
  </si>
  <si>
    <t>쿄도</t>
    <phoneticPr fontId="1"/>
  </si>
  <si>
    <t>치토세후나바시</t>
    <phoneticPr fontId="1"/>
  </si>
  <si>
    <t>050-3188-6167</t>
    <phoneticPr fontId="1"/>
  </si>
  <si>
    <t>03-4577-4142</t>
    <phoneticPr fontId="1"/>
  </si>
  <si>
    <t>三田線</t>
    <phoneticPr fontId="1"/>
  </si>
  <si>
    <t>西高島平</t>
    <phoneticPr fontId="1"/>
  </si>
  <si>
    <t>니시타카시마다이라</t>
    <phoneticPr fontId="1"/>
  </si>
  <si>
    <t>03-3770-3000</t>
    <phoneticPr fontId="1"/>
  </si>
  <si>
    <t>03-3770-4555</t>
    <phoneticPr fontId="1"/>
  </si>
  <si>
    <t>GTN</t>
    <phoneticPr fontId="1"/>
  </si>
  <si>
    <t>03-3226-5671</t>
    <phoneticPr fontId="1"/>
  </si>
  <si>
    <t>03-3226-5676</t>
    <phoneticPr fontId="1"/>
  </si>
  <si>
    <t>エポス</t>
    <phoneticPr fontId="1"/>
  </si>
  <si>
    <t>03-5958-0099</t>
    <phoneticPr fontId="1"/>
  </si>
  <si>
    <t>03-5958-0014</t>
    <phoneticPr fontId="1"/>
  </si>
  <si>
    <t>ライフサポート</t>
    <phoneticPr fontId="1"/>
  </si>
  <si>
    <t>日神管財</t>
    <phoneticPr fontId="1"/>
  </si>
  <si>
    <t>メイクスレント</t>
  </si>
  <si>
    <t>前田</t>
  </si>
  <si>
    <t>ケン・エステート</t>
  </si>
  <si>
    <t>レグシス</t>
    <phoneticPr fontId="1"/>
  </si>
  <si>
    <t>03-5772-5426</t>
    <phoneticPr fontId="1"/>
  </si>
  <si>
    <t>03-5414-0869</t>
    <phoneticPr fontId="1"/>
  </si>
  <si>
    <t>CASA</t>
    <phoneticPr fontId="1"/>
  </si>
  <si>
    <t>エイブル</t>
    <phoneticPr fontId="1"/>
  </si>
  <si>
    <t>阿佐ヶ谷</t>
    <rPh sb="0" eb="4">
      <t>アサガヤ</t>
    </rPh>
    <phoneticPr fontId="1"/>
  </si>
  <si>
    <t>아사가야</t>
    <phoneticPr fontId="1"/>
  </si>
  <si>
    <t>주변정보</t>
    <phoneticPr fontId="1"/>
  </si>
  <si>
    <t>03-3366-5547</t>
    <phoneticPr fontId="1"/>
  </si>
  <si>
    <t>03-3368-0353</t>
    <phoneticPr fontId="1"/>
  </si>
  <si>
    <t>JID</t>
    <phoneticPr fontId="1"/>
  </si>
  <si>
    <t>p-rent</t>
    <phoneticPr fontId="1"/>
  </si>
  <si>
    <t>03-3387-1321</t>
    <phoneticPr fontId="1"/>
  </si>
  <si>
    <t>03-3387-1327</t>
    <phoneticPr fontId="1"/>
  </si>
  <si>
    <t>GTN</t>
    <phoneticPr fontId="1"/>
  </si>
  <si>
    <t>ウララトラスト</t>
    <phoneticPr fontId="1"/>
  </si>
  <si>
    <t>03-5954-7111</t>
    <phoneticPr fontId="1"/>
  </si>
  <si>
    <t>03-5391-3557</t>
    <phoneticPr fontId="1"/>
  </si>
  <si>
    <t>アソシエート</t>
    <phoneticPr fontId="1"/>
  </si>
  <si>
    <t>03-6284-0536</t>
    <phoneticPr fontId="1"/>
  </si>
  <si>
    <t>03-6284-0537</t>
    <phoneticPr fontId="1"/>
  </si>
  <si>
    <t>03-6912-8880</t>
    <phoneticPr fontId="1"/>
  </si>
  <si>
    <t>03-6912-8881</t>
    <phoneticPr fontId="1"/>
  </si>
  <si>
    <t>日本セーフティ</t>
    <phoneticPr fontId="1"/>
  </si>
  <si>
    <t>ロイズコーポレーション</t>
    <phoneticPr fontId="1"/>
  </si>
  <si>
    <t>03-5537-5236</t>
    <phoneticPr fontId="1"/>
  </si>
  <si>
    <t>03-5539-3760</t>
    <phoneticPr fontId="1"/>
  </si>
  <si>
    <t>インベストメント東京</t>
    <phoneticPr fontId="1"/>
  </si>
  <si>
    <t>宮崎台</t>
    <rPh sb="0" eb="3">
      <t>ミヤザキダイ</t>
    </rPh>
    <phoneticPr fontId="1"/>
  </si>
  <si>
    <t>미야자키다이</t>
    <phoneticPr fontId="1"/>
  </si>
  <si>
    <t>東急田園都市線</t>
    <phoneticPr fontId="1"/>
  </si>
  <si>
    <t>梶が谷</t>
    <rPh sb="0" eb="1">
      <t>カジ</t>
    </rPh>
    <phoneticPr fontId="1"/>
  </si>
  <si>
    <t>카지가타니</t>
    <phoneticPr fontId="1"/>
  </si>
  <si>
    <t>카나가와</t>
    <phoneticPr fontId="1"/>
  </si>
  <si>
    <t>神奈川県</t>
    <rPh sb="0" eb="4">
      <t>カナガ</t>
    </rPh>
    <phoneticPr fontId="1"/>
  </si>
  <si>
    <t>宮前平</t>
    <rPh sb="0" eb="3">
      <t>ミヤマエダイラ</t>
    </rPh>
    <phoneticPr fontId="1"/>
  </si>
  <si>
    <t>미야마에다이라</t>
    <phoneticPr fontId="1"/>
  </si>
  <si>
    <t>はじめの管理</t>
    <phoneticPr fontId="1"/>
  </si>
  <si>
    <t>050-3187-7166</t>
    <phoneticPr fontId="1"/>
  </si>
  <si>
    <t>03-5434-8657</t>
    <phoneticPr fontId="1"/>
  </si>
  <si>
    <t>GTN</t>
    <phoneticPr fontId="1"/>
  </si>
  <si>
    <t>松陰神社前</t>
    <rPh sb="0" eb="2">
      <t>マツカゲ</t>
    </rPh>
    <rPh sb="2" eb="5">
      <t>ジンジャマエ</t>
    </rPh>
    <phoneticPr fontId="1"/>
  </si>
  <si>
    <t>若林</t>
    <rPh sb="0" eb="2">
      <t>ワカバ</t>
    </rPh>
    <phoneticPr fontId="1"/>
  </si>
  <si>
    <t>世田谷</t>
    <phoneticPr fontId="1"/>
  </si>
  <si>
    <t>마츠카게진쟈마에</t>
    <phoneticPr fontId="1"/>
  </si>
  <si>
    <t>와카바야시</t>
    <phoneticPr fontId="1"/>
  </si>
  <si>
    <t>세타가야</t>
    <phoneticPr fontId="1"/>
  </si>
  <si>
    <t>03-5545-7794</t>
    <phoneticPr fontId="1"/>
  </si>
  <si>
    <t>03-6672-6929</t>
    <phoneticPr fontId="1"/>
  </si>
  <si>
    <t>エポスカード</t>
    <phoneticPr fontId="1"/>
  </si>
  <si>
    <t xml:space="preserve">RISE ESCORT </t>
    <phoneticPr fontId="1"/>
  </si>
  <si>
    <t>総武中央線</t>
  </si>
  <si>
    <t>南阿佐ヶ谷</t>
    <rPh sb="0" eb="5">
      <t>ミナミ</t>
    </rPh>
    <phoneticPr fontId="1"/>
  </si>
  <si>
    <t>매물주소</t>
  </si>
  <si>
    <t>관리회사이름</t>
  </si>
  <si>
    <t>미나미아사가야</t>
    <phoneticPr fontId="1"/>
  </si>
  <si>
    <t>丸ノ内線</t>
    <phoneticPr fontId="1"/>
  </si>
  <si>
    <t>大江戸線</t>
    <phoneticPr fontId="1"/>
  </si>
  <si>
    <t>丸ノ内線</t>
    <phoneticPr fontId="1"/>
  </si>
  <si>
    <t>東急東横線</t>
    <phoneticPr fontId="1"/>
  </si>
  <si>
    <t>有楽町線</t>
    <phoneticPr fontId="1"/>
  </si>
  <si>
    <t>東武スカイツリーライン</t>
    <phoneticPr fontId="1"/>
  </si>
  <si>
    <t>東武亀戸線</t>
    <phoneticPr fontId="1"/>
  </si>
  <si>
    <t>半蔵門線</t>
    <phoneticPr fontId="1"/>
  </si>
  <si>
    <t>青ヶ島村</t>
  </si>
  <si>
    <t>昭島市</t>
  </si>
  <si>
    <t>あきる野市</t>
  </si>
  <si>
    <t>足立区</t>
  </si>
  <si>
    <t>荒川区</t>
  </si>
  <si>
    <t>板橋区</t>
  </si>
  <si>
    <t>稲城市</t>
  </si>
  <si>
    <t>江戸川区</t>
  </si>
  <si>
    <t>青梅市</t>
  </si>
  <si>
    <t>大島町</t>
  </si>
  <si>
    <t>大田区</t>
  </si>
  <si>
    <t>小笠原村</t>
  </si>
  <si>
    <t>葛飾区</t>
  </si>
  <si>
    <t>北区</t>
  </si>
  <si>
    <t>清瀬市</t>
  </si>
  <si>
    <t>国立市</t>
  </si>
  <si>
    <t>神津島村</t>
  </si>
  <si>
    <t>江東区</t>
  </si>
  <si>
    <t>小金井市</t>
  </si>
  <si>
    <t>国分寺市</t>
  </si>
  <si>
    <t>小平市</t>
  </si>
  <si>
    <t>狛江市</t>
  </si>
  <si>
    <t>品川区</t>
  </si>
  <si>
    <t>渋谷区</t>
  </si>
  <si>
    <t>新宿区</t>
  </si>
  <si>
    <t>杉並区</t>
  </si>
  <si>
    <t>墨田区</t>
  </si>
  <si>
    <t>世田谷区</t>
  </si>
  <si>
    <t>台東区</t>
  </si>
  <si>
    <t>立川市</t>
  </si>
  <si>
    <t>多摩市</t>
  </si>
  <si>
    <t>中央区</t>
  </si>
  <si>
    <t>調布市</t>
  </si>
  <si>
    <t>千代田区</t>
  </si>
  <si>
    <t>利島村</t>
  </si>
  <si>
    <t>中野区</t>
  </si>
  <si>
    <t>新島村</t>
  </si>
  <si>
    <t>西多摩郡奥多摩町</t>
  </si>
  <si>
    <t>西多摩郡日の出町</t>
  </si>
  <si>
    <t>西多摩郡檜原村</t>
  </si>
  <si>
    <t>西多摩郡瑞穂町</t>
  </si>
  <si>
    <t>西東京市</t>
  </si>
  <si>
    <t>練馬区</t>
  </si>
  <si>
    <t>八王子市</t>
  </si>
  <si>
    <t>八丈島八丈町</t>
  </si>
  <si>
    <t>羽村市</t>
  </si>
  <si>
    <t>東久留米市</t>
  </si>
  <si>
    <t>東村山市</t>
  </si>
  <si>
    <t>東大和市</t>
  </si>
  <si>
    <t>日野市</t>
  </si>
  <si>
    <t>府中市</t>
  </si>
  <si>
    <t>福生市</t>
  </si>
  <si>
    <t>文京区</t>
  </si>
  <si>
    <t>町田市</t>
  </si>
  <si>
    <t>御蔵島村</t>
  </si>
  <si>
    <t>三鷹市</t>
  </si>
  <si>
    <t>港区</t>
  </si>
  <si>
    <t>三宅島三宅村</t>
  </si>
  <si>
    <t>武蔵野市</t>
  </si>
  <si>
    <t>武蔵村山市</t>
  </si>
  <si>
    <t>目黒区</t>
  </si>
  <si>
    <t>亀戸水神</t>
  </si>
  <si>
    <t>参宮橋</t>
  </si>
  <si>
    <t>千歳烏山</t>
  </si>
  <si>
    <t>学芸大学</t>
  </si>
  <si>
    <t>中目黒</t>
  </si>
  <si>
    <t>綾瀬</t>
  </si>
  <si>
    <t>小伝馬町</t>
  </si>
  <si>
    <t>代々木上原</t>
  </si>
  <si>
    <t>代々木公園</t>
  </si>
  <si>
    <t>西巣鴨</t>
    <phoneticPr fontId="1"/>
  </si>
  <si>
    <t>板橋区役所前</t>
    <phoneticPr fontId="1"/>
  </si>
  <si>
    <t>王子駅前</t>
    <phoneticPr fontId="1"/>
  </si>
  <si>
    <t>大塚駅前</t>
    <phoneticPr fontId="1"/>
  </si>
  <si>
    <t>武蔵新田</t>
    <phoneticPr fontId="1"/>
  </si>
  <si>
    <t>六郷土手</t>
    <phoneticPr fontId="1"/>
  </si>
  <si>
    <t>羽田空港国内線ターミナル</t>
    <phoneticPr fontId="1"/>
  </si>
  <si>
    <t>馬喰横山</t>
    <phoneticPr fontId="1"/>
  </si>
  <si>
    <t>下高井戸</t>
    <phoneticPr fontId="1"/>
  </si>
  <si>
    <t>高井戸</t>
    <phoneticPr fontId="1"/>
  </si>
  <si>
    <t>豪徳寺</t>
    <phoneticPr fontId="1"/>
  </si>
  <si>
    <t>九品仏</t>
    <phoneticPr fontId="1"/>
  </si>
  <si>
    <t>護国寺</t>
    <phoneticPr fontId="1"/>
  </si>
  <si>
    <t>東北沢</t>
    <phoneticPr fontId="1"/>
  </si>
  <si>
    <t>千歳船橋</t>
    <phoneticPr fontId="1"/>
  </si>
  <si>
    <t>環境ステーション</t>
    <rPh sb="0" eb="8">
      <t>カンキョウ</t>
    </rPh>
    <phoneticPr fontId="1"/>
  </si>
  <si>
    <t>アルプス住宅サービス</t>
    <phoneticPr fontId="1"/>
  </si>
  <si>
    <t>スカイコート</t>
    <phoneticPr fontId="1"/>
  </si>
  <si>
    <t>キャピタルグリーン</t>
    <phoneticPr fontId="1"/>
  </si>
  <si>
    <t>トータル・ライフ・クリエイト</t>
    <phoneticPr fontId="1"/>
  </si>
  <si>
    <r>
      <rPr>
        <sz val="10"/>
        <color rgb="FF000000"/>
        <rFont val="굴림"/>
        <family val="3"/>
        <charset val="129"/>
      </rPr>
      <t>일본어</t>
    </r>
    <phoneticPr fontId="1"/>
  </si>
  <si>
    <r>
      <rPr>
        <sz val="10"/>
        <color rgb="FF000000"/>
        <rFont val="돋움"/>
        <family val="3"/>
        <charset val="129"/>
      </rPr>
      <t>ジェイリ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ス</t>
    </r>
    <phoneticPr fontId="1"/>
  </si>
  <si>
    <r>
      <t>050-3188-9945</t>
    </r>
    <r>
      <rPr>
        <sz val="10"/>
        <color rgb="FF000000"/>
        <rFont val="돋움"/>
        <family val="3"/>
        <charset val="129"/>
      </rPr>
      <t>　</t>
    </r>
    <phoneticPr fontId="1"/>
  </si>
  <si>
    <r>
      <rPr>
        <sz val="10"/>
        <color rgb="FF000000"/>
        <rFont val="굴림"/>
        <family val="3"/>
        <charset val="129"/>
      </rPr>
      <t>토부스카이트리라인</t>
    </r>
    <phoneticPr fontId="1"/>
  </si>
  <si>
    <t>エレマックス</t>
    <phoneticPr fontId="1"/>
  </si>
  <si>
    <t>03-5475-3401</t>
    <phoneticPr fontId="1"/>
  </si>
  <si>
    <t>03-3473-8823</t>
    <phoneticPr fontId="1"/>
  </si>
  <si>
    <t>GTN</t>
    <phoneticPr fontId="1"/>
  </si>
  <si>
    <t>1) 이미지는 실제와 차이가 있을 수 있습니다.
2) 초기비용은 예상초기 비용으로 실제와 차이가 있을 수 있습니다.
3) 관리비에 광열비 (전기, 수도, 가스)는 포함되지 않습니다.
4) 구글맵에서 해당 매물의 주변환경을 꼭 확인해주시기 바랍니다.
5) 초기비용에는 월세 선불이 포함된 금액입니다.</t>
    <phoneticPr fontId="1"/>
  </si>
  <si>
    <t>Jライフ</t>
    <phoneticPr fontId="1"/>
  </si>
  <si>
    <t>0422-60-3411</t>
    <phoneticPr fontId="1"/>
  </si>
  <si>
    <t>0422-60-3412</t>
    <phoneticPr fontId="1"/>
  </si>
  <si>
    <t>セフティ</t>
    <phoneticPr fontId="1"/>
  </si>
  <si>
    <t>CASA</t>
    <phoneticPr fontId="1"/>
  </si>
  <si>
    <t>アイキャンエステート</t>
    <phoneticPr fontId="1"/>
  </si>
  <si>
    <t>03-5209-8188</t>
    <phoneticPr fontId="1"/>
  </si>
  <si>
    <t>03-5209-8187</t>
    <phoneticPr fontId="1"/>
  </si>
  <si>
    <t>매물이름</t>
  </si>
  <si>
    <t>검색용_교통정보1_노선</t>
  </si>
  <si>
    <t>검색용_교통정보1_역</t>
  </si>
  <si>
    <t>검색용_교통정보2_노선</t>
  </si>
  <si>
    <t>검색용_교통정보2_역</t>
  </si>
  <si>
    <t>검색용_지역정보_하위지역</t>
  </si>
  <si>
    <t>시설정보</t>
  </si>
  <si>
    <t>주변정보</t>
  </si>
  <si>
    <t>숨김매물</t>
  </si>
  <si>
    <t>초기_비용합</t>
  </si>
  <si>
    <t>アークマネジメント</t>
    <phoneticPr fontId="1"/>
  </si>
  <si>
    <t>03-5922-5455</t>
    <phoneticPr fontId="1"/>
  </si>
  <si>
    <t>03-5922-5458</t>
    <phoneticPr fontId="1"/>
  </si>
  <si>
    <t>レゴリス</t>
    <phoneticPr fontId="1"/>
  </si>
  <si>
    <t>平和台</t>
    <rPh sb="0" eb="3">
      <t>ヘイワダイ</t>
    </rPh>
    <phoneticPr fontId="1"/>
  </si>
  <si>
    <t>헤이와다이</t>
    <phoneticPr fontId="1"/>
  </si>
  <si>
    <t>副都心線</t>
    <phoneticPr fontId="1"/>
  </si>
  <si>
    <t>リードトラスト</t>
    <phoneticPr fontId="1"/>
  </si>
  <si>
    <t>03-5911-1177</t>
    <phoneticPr fontId="1"/>
  </si>
  <si>
    <t>アルプス住宅</t>
    <rPh sb="4" eb="6">
      <t>ジュウタク</t>
    </rPh>
    <phoneticPr fontId="1"/>
  </si>
  <si>
    <t>03-3986-6311</t>
    <phoneticPr fontId="1"/>
  </si>
  <si>
    <t>03-3986-6363</t>
    <phoneticPr fontId="1"/>
  </si>
  <si>
    <t>アムス・エステート</t>
    <phoneticPr fontId="1"/>
  </si>
  <si>
    <t>埼京線</t>
    <phoneticPr fontId="1"/>
  </si>
  <si>
    <t>赤羽岩淵</t>
    <phoneticPr fontId="1"/>
  </si>
  <si>
    <t>아카바네이와부치</t>
    <phoneticPr fontId="1"/>
  </si>
  <si>
    <t>東急東横線</t>
    <phoneticPr fontId="1"/>
  </si>
  <si>
    <t>新丸子</t>
    <phoneticPr fontId="1"/>
  </si>
  <si>
    <t>신마루코</t>
    <phoneticPr fontId="1"/>
  </si>
  <si>
    <t>中原区</t>
    <phoneticPr fontId="1"/>
  </si>
  <si>
    <t>나카하라구</t>
    <phoneticPr fontId="1"/>
  </si>
  <si>
    <t>TFD</t>
    <phoneticPr fontId="1"/>
  </si>
  <si>
    <t>京王多摩川</t>
    <phoneticPr fontId="1"/>
  </si>
  <si>
    <t>京王相模原線</t>
    <phoneticPr fontId="1"/>
  </si>
  <si>
    <t>케이오타마카와</t>
    <phoneticPr fontId="1"/>
  </si>
  <si>
    <t>京王線</t>
    <phoneticPr fontId="1"/>
  </si>
  <si>
    <t>調布</t>
    <phoneticPr fontId="1"/>
  </si>
  <si>
    <t>쵸후</t>
    <phoneticPr fontId="1"/>
  </si>
  <si>
    <t>高津区</t>
    <phoneticPr fontId="1"/>
  </si>
  <si>
    <t>타카츠쿠</t>
    <phoneticPr fontId="1"/>
  </si>
  <si>
    <t>03-6439-8922</t>
    <phoneticPr fontId="1"/>
  </si>
  <si>
    <t>AMBITION</t>
    <phoneticPr fontId="1"/>
  </si>
  <si>
    <t>050-3184-3368</t>
    <phoneticPr fontId="1"/>
  </si>
  <si>
    <t>1) 이미지는 실제와 차이가 있을 수 있습니다.
2) 초기비용은 예상초기 비용으로 실제와 차이가 있을 수 있습니다.
3) 관리비에 광열비 (전기, 수도, 가스)는 포함되지 않습니다.
4) 구글맵에서 해당 매물의 주변환경을 꼭 확인해주시기 바랍니다.
5) 초기비용에는 월세 선불이 포함된 금액입니다.
6) 미성년자는 신청불가 입니다.
7) 시키킹, 레이킹 제로 플랜 상담가능합니다. 조건:월세와 관리비가 5% 오르고, 1년이내 해약시 1개월분의 위약금, 2년이내 해약시 0.5개월분의 위약금이 발생합니다.</t>
    <phoneticPr fontId="1"/>
  </si>
  <si>
    <t>1) 이미지는 실제와 차이가 있을 수 있습니다.
2) 초기비용은 예상초기 비용으로 실제와 차이가 있을 수 있습니다.
3) 관리비에 광열비 (전기, 수도, 가스)는 포함되지 않습니다.
4) 구글맵에서 해당 매물의 주변환경을 꼭 확인해주시기 바랍니다.
5) 초기비용에는 월세 선불이 포함된 금액입니다.
6) 초기비용에 서류작성비 5,400엔 추가됩니다.
7)미성년자는 신청불가합니다.</t>
    <phoneticPr fontId="1"/>
  </si>
  <si>
    <t>03-5368-6717</t>
    <phoneticPr fontId="1"/>
  </si>
  <si>
    <t>03-5368-6742</t>
    <phoneticPr fontId="1"/>
  </si>
  <si>
    <t>roomid</t>
    <phoneticPr fontId="1"/>
  </si>
  <si>
    <r>
      <rPr>
        <sz val="10"/>
        <color rgb="FF000000"/>
        <rFont val="돋움"/>
        <family val="3"/>
        <charset val="129"/>
      </rPr>
      <t>ヒロ</t>
    </r>
    <r>
      <rPr>
        <sz val="10"/>
        <color rgb="FF000000"/>
        <rFont val="HGGothicE"/>
        <family val="3"/>
        <charset val="128"/>
      </rPr>
      <t>・コーポレーション</t>
    </r>
    <phoneticPr fontId="1"/>
  </si>
  <si>
    <t>四谷三丁目</t>
    <phoneticPr fontId="1"/>
  </si>
  <si>
    <t>丸ノ内線</t>
    <phoneticPr fontId="1"/>
  </si>
  <si>
    <t>요츠야산쵸메</t>
    <phoneticPr fontId="1"/>
  </si>
  <si>
    <t>有楽町線</t>
    <phoneticPr fontId="1"/>
  </si>
  <si>
    <t>新桜台</t>
    <phoneticPr fontId="1"/>
  </si>
  <si>
    <t>신사쿠라다이</t>
    <phoneticPr fontId="1"/>
  </si>
  <si>
    <t>シマダハウス</t>
    <phoneticPr fontId="1"/>
  </si>
  <si>
    <t>丸ノ内線</t>
    <phoneticPr fontId="1"/>
  </si>
  <si>
    <t>御茶ノ水</t>
    <phoneticPr fontId="1"/>
  </si>
  <si>
    <t>오차노미즈</t>
    <phoneticPr fontId="1"/>
  </si>
  <si>
    <t>末広町</t>
    <phoneticPr fontId="1"/>
  </si>
  <si>
    <t>銀座線</t>
    <phoneticPr fontId="1"/>
  </si>
  <si>
    <t>스에히로쵸</t>
    <phoneticPr fontId="1"/>
  </si>
  <si>
    <t>1) 이미지는 실제와 차이가 있을 수 있습니다.
2) 초기비용은 예상초기 비용으로 실제와 차이가 있을 수 있습니다.
3) 관리비에 광열비 (전기, 수도, 가스)는 포함되지 않습니다.
4) 구글맵에서 해당 매물의 주변환경을 꼭 확인해주시기 바랍니다.
5) 초기비용에는 월세 선불이 포함된 금액입니다.
6) 매월 생활서포트 요금 1,728엔이 분납으로 추가됩니다.</t>
    <phoneticPr fontId="1"/>
  </si>
  <si>
    <t>1) 이미지는 실제와 차이가 있을 수 있습니다.
2) 초기비용은 예상초기 비용으로 실제와 차이가 있을 수 있습니다.
3) 관리비에 광열비 (전기, 수도, 가스)는 포함되지 않습니다.
4) 구글맵에서 해당 매물의 주변환경을 꼭 확인해주시기 바랍니다.
5) 초기비용에는 월세 선불이 포함된 금액입니다.
6) 한국에서 신청시 보증이용료는 월세의 1.5개월분입니다.</t>
    <phoneticPr fontId="1"/>
  </si>
  <si>
    <t>CIC</t>
    <phoneticPr fontId="1"/>
  </si>
  <si>
    <t>エムズコミュニケーション</t>
    <phoneticPr fontId="1"/>
  </si>
  <si>
    <t>03-6824-9535</t>
    <phoneticPr fontId="1"/>
  </si>
  <si>
    <t>03-5733-3561</t>
    <phoneticPr fontId="1"/>
  </si>
  <si>
    <t>GTN</t>
    <phoneticPr fontId="1"/>
  </si>
  <si>
    <t>クレアスレント</t>
    <phoneticPr fontId="1"/>
  </si>
  <si>
    <t>후나보리</t>
    <phoneticPr fontId="1"/>
  </si>
  <si>
    <t>船堀</t>
    <phoneticPr fontId="1"/>
  </si>
  <si>
    <t>新宿線</t>
    <phoneticPr fontId="1"/>
  </si>
  <si>
    <t>豊洲</t>
    <phoneticPr fontId="1"/>
  </si>
  <si>
    <t>有楽町線</t>
    <phoneticPr fontId="1"/>
  </si>
  <si>
    <t>토요스</t>
    <phoneticPr fontId="1"/>
  </si>
  <si>
    <t>★</t>
    <phoneticPr fontId="1"/>
  </si>
  <si>
    <t>辰巳</t>
    <phoneticPr fontId="1"/>
  </si>
  <si>
    <t>有楽町線</t>
    <phoneticPr fontId="1"/>
  </si>
  <si>
    <t>타츠미</t>
    <phoneticPr fontId="1"/>
  </si>
  <si>
    <t>東西線</t>
    <phoneticPr fontId="1"/>
  </si>
  <si>
    <t>東陽町</t>
    <phoneticPr fontId="1"/>
  </si>
  <si>
    <t>토요쵸</t>
    <phoneticPr fontId="1"/>
  </si>
  <si>
    <t>荒川線</t>
    <phoneticPr fontId="1"/>
  </si>
  <si>
    <t>三ノ輪橋</t>
    <phoneticPr fontId="1"/>
  </si>
  <si>
    <t>미노와바시</t>
    <phoneticPr fontId="1"/>
  </si>
  <si>
    <t>三河島</t>
    <phoneticPr fontId="1"/>
  </si>
  <si>
    <t>常磐線</t>
    <phoneticPr fontId="1"/>
  </si>
  <si>
    <t>미카와시마</t>
    <phoneticPr fontId="1"/>
  </si>
  <si>
    <t>南北線</t>
    <phoneticPr fontId="1"/>
  </si>
  <si>
    <t>麻布十番</t>
    <phoneticPr fontId="1"/>
  </si>
  <si>
    <t>아자부주반</t>
    <phoneticPr fontId="1"/>
  </si>
  <si>
    <t>中央線</t>
    <phoneticPr fontId="1"/>
  </si>
  <si>
    <t>武蔵小金井</t>
    <phoneticPr fontId="1"/>
  </si>
  <si>
    <t>무사시코가네이</t>
    <phoneticPr fontId="1"/>
  </si>
  <si>
    <t>東西線</t>
    <phoneticPr fontId="1"/>
  </si>
  <si>
    <t>早稲田</t>
    <phoneticPr fontId="1"/>
  </si>
  <si>
    <t>와세다</t>
    <phoneticPr fontId="1"/>
  </si>
  <si>
    <t>神楽坂</t>
    <phoneticPr fontId="1"/>
  </si>
  <si>
    <t>카구라자카</t>
    <phoneticPr fontId="1"/>
  </si>
  <si>
    <t>西永福</t>
    <phoneticPr fontId="1"/>
  </si>
  <si>
    <t>京王井の頭線</t>
    <phoneticPr fontId="1"/>
  </si>
  <si>
    <t>니시에이후쿠</t>
    <phoneticPr fontId="1"/>
  </si>
  <si>
    <t>成城学園前</t>
    <phoneticPr fontId="1"/>
  </si>
  <si>
    <t>小田急線</t>
    <phoneticPr fontId="1"/>
  </si>
  <si>
    <t>세이죠가쿠인마에</t>
    <phoneticPr fontId="1"/>
  </si>
  <si>
    <t>祖師ケ谷大蔵</t>
    <phoneticPr fontId="1"/>
  </si>
  <si>
    <t>小田急線</t>
    <phoneticPr fontId="1"/>
  </si>
  <si>
    <t>소시가야오오쿠라</t>
    <phoneticPr fontId="1"/>
  </si>
  <si>
    <t>松原</t>
    <phoneticPr fontId="1"/>
  </si>
  <si>
    <t>東急世田谷線</t>
    <phoneticPr fontId="1"/>
  </si>
  <si>
    <t>마츠바라</t>
    <phoneticPr fontId="1"/>
  </si>
  <si>
    <t>仙川</t>
    <phoneticPr fontId="1"/>
  </si>
  <si>
    <t>小田急線</t>
    <phoneticPr fontId="1"/>
  </si>
  <si>
    <t>센가와</t>
    <phoneticPr fontId="1"/>
  </si>
  <si>
    <t>世田谷代田</t>
    <phoneticPr fontId="1"/>
  </si>
  <si>
    <t>세타가야다이타</t>
    <phoneticPr fontId="1"/>
  </si>
  <si>
    <t>(</t>
    <phoneticPr fontId="1"/>
  </si>
  <si>
    <t>)</t>
    <phoneticPr fontId="1"/>
  </si>
  <si>
    <t>（</t>
    <phoneticPr fontId="1"/>
  </si>
  <si>
    <t>맨션</t>
    <phoneticPr fontId="1"/>
  </si>
  <si>
    <t>조</t>
    <phoneticPr fontId="1"/>
  </si>
  <si>
    <t>ＩＲＩＳ.ｂｌｄ#205</t>
    <phoneticPr fontId="1"/>
  </si>
  <si>
    <t>ＩＲＩＳ.ｂｌｄ#305</t>
  </si>
  <si>
    <t>ＩＲＩＳ.ｂｌｄ#406</t>
  </si>
  <si>
    <t>アムス志村#502</t>
  </si>
  <si>
    <r>
      <t>グリ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ンフィ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ルド小竹向原#411</t>
    </r>
  </si>
  <si>
    <r>
      <t>グリ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ンフィ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ルド小竹向原#502</t>
    </r>
  </si>
  <si>
    <t>グリーンフィルド#1001</t>
  </si>
  <si>
    <r>
      <t>グリ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ンフィルド#1104</t>
    </r>
  </si>
  <si>
    <t>ハイネスときわ台#102</t>
  </si>
  <si>
    <t>プレデパルク３#403</t>
  </si>
  <si>
    <r>
      <t>プレミアムバリュ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板橋</t>
    </r>
    <r>
      <rPr>
        <sz val="10"/>
        <color rgb="FF000000"/>
        <rFont val="HGGothicE"/>
        <family val="3"/>
        <charset val="128"/>
      </rPr>
      <t>徳</t>
    </r>
    <r>
      <rPr>
        <sz val="10"/>
        <color rgb="FF000000"/>
        <rFont val="돋움"/>
        <family val="3"/>
        <charset val="129"/>
      </rPr>
      <t>丸#105</t>
    </r>
  </si>
  <si>
    <r>
      <t>プレミアムバリュ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板橋</t>
    </r>
    <r>
      <rPr>
        <sz val="10"/>
        <color rgb="FF000000"/>
        <rFont val="HGGothicE"/>
        <family val="3"/>
        <charset val="128"/>
      </rPr>
      <t>徳</t>
    </r>
    <r>
      <rPr>
        <sz val="10"/>
        <color rgb="FF000000"/>
        <rFont val="돋움"/>
        <family val="3"/>
        <charset val="129"/>
      </rPr>
      <t>丸#202</t>
    </r>
  </si>
  <si>
    <r>
      <t>プレミアムバリュ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板橋</t>
    </r>
    <r>
      <rPr>
        <sz val="10"/>
        <color rgb="FF000000"/>
        <rFont val="HGGothicE"/>
        <family val="3"/>
        <charset val="128"/>
      </rPr>
      <t>徳</t>
    </r>
    <r>
      <rPr>
        <sz val="10"/>
        <color rgb="FF000000"/>
        <rFont val="돋움"/>
        <family val="3"/>
        <charset val="129"/>
      </rPr>
      <t>丸#301</t>
    </r>
  </si>
  <si>
    <r>
      <t>プレミアムバリュ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板橋</t>
    </r>
    <r>
      <rPr>
        <sz val="10"/>
        <color rgb="FF000000"/>
        <rFont val="HGGothicE"/>
        <family val="3"/>
        <charset val="128"/>
      </rPr>
      <t>徳</t>
    </r>
    <r>
      <rPr>
        <sz val="10"/>
        <color rgb="FF000000"/>
        <rFont val="돋움"/>
        <family val="3"/>
        <charset val="129"/>
      </rPr>
      <t>丸#302</t>
    </r>
  </si>
  <si>
    <r>
      <t>プレミアムバリュ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板橋</t>
    </r>
    <r>
      <rPr>
        <sz val="10"/>
        <color rgb="FF000000"/>
        <rFont val="HGGothicE"/>
        <family val="3"/>
        <charset val="128"/>
      </rPr>
      <t>徳</t>
    </r>
    <r>
      <rPr>
        <sz val="10"/>
        <color rgb="FF000000"/>
        <rFont val="돋움"/>
        <family val="3"/>
        <charset val="129"/>
      </rPr>
      <t>丸#401</t>
    </r>
  </si>
  <si>
    <r>
      <t>プレミアムバリュ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板橋</t>
    </r>
    <r>
      <rPr>
        <sz val="10"/>
        <color rgb="FF000000"/>
        <rFont val="HGGothicE"/>
        <family val="3"/>
        <charset val="128"/>
      </rPr>
      <t>徳</t>
    </r>
    <r>
      <rPr>
        <sz val="10"/>
        <color rgb="FF000000"/>
        <rFont val="돋움"/>
        <family val="3"/>
        <charset val="129"/>
      </rPr>
      <t>丸#402</t>
    </r>
  </si>
  <si>
    <t>リリエンベルグ壱番館#501</t>
  </si>
  <si>
    <t>東京都板橋区高島平２丁目１－２２</t>
  </si>
  <si>
    <t>205</t>
    <phoneticPr fontId="1"/>
  </si>
  <si>
    <t>1104</t>
  </si>
  <si>
    <t>301</t>
  </si>
  <si>
    <t>102</t>
  </si>
  <si>
    <t>403</t>
  </si>
  <si>
    <t>103</t>
  </si>
  <si>
    <t>105</t>
  </si>
  <si>
    <t>202</t>
  </si>
  <si>
    <t>302</t>
  </si>
  <si>
    <t>305</t>
    <phoneticPr fontId="1"/>
  </si>
  <si>
    <t>406</t>
    <phoneticPr fontId="1"/>
  </si>
  <si>
    <t>시키킹,레이킹X</t>
    <phoneticPr fontId="1"/>
  </si>
  <si>
    <t>西台</t>
  </si>
  <si>
    <t>15</t>
    <phoneticPr fontId="1"/>
  </si>
  <si>
    <t>1K</t>
    <phoneticPr fontId="1"/>
  </si>
  <si>
    <t>26.35</t>
    <phoneticPr fontId="1"/>
  </si>
  <si>
    <t>RC</t>
    <phoneticPr fontId="1"/>
  </si>
  <si>
    <t>즉시</t>
    <phoneticPr fontId="1"/>
  </si>
  <si>
    <t>1R</t>
    <phoneticPr fontId="1"/>
  </si>
  <si>
    <t>34.02</t>
    <phoneticPr fontId="1"/>
  </si>
  <si>
    <t>17.01</t>
    <phoneticPr fontId="1"/>
  </si>
  <si>
    <t>2019년11월예정</t>
    <phoneticPr fontId="1"/>
  </si>
  <si>
    <t>2019년10월예정</t>
    <phoneticPr fontId="1"/>
  </si>
  <si>
    <t>東京都板橋区志村１丁目１３－５</t>
  </si>
  <si>
    <t>502</t>
    <phoneticPr fontId="1"/>
  </si>
  <si>
    <t>志村坂上</t>
  </si>
  <si>
    <t>1</t>
    <phoneticPr fontId="1"/>
  </si>
  <si>
    <t>志村三丁目</t>
  </si>
  <si>
    <t>12</t>
    <phoneticPr fontId="1"/>
  </si>
  <si>
    <t>28.09</t>
    <phoneticPr fontId="1"/>
  </si>
  <si>
    <t>東京都板橋区清水町３１－７</t>
  </si>
  <si>
    <t>203</t>
    <phoneticPr fontId="1"/>
  </si>
  <si>
    <t>板橋本町</t>
  </si>
  <si>
    <t>13.50</t>
    <phoneticPr fontId="1"/>
  </si>
  <si>
    <t>S</t>
    <phoneticPr fontId="1"/>
  </si>
  <si>
    <t>東京都板橋区成増２丁目１０－２４</t>
  </si>
  <si>
    <t>304</t>
    <phoneticPr fontId="1"/>
  </si>
  <si>
    <t>成増</t>
  </si>
  <si>
    <t>2</t>
    <phoneticPr fontId="1"/>
  </si>
  <si>
    <t>나리마스</t>
    <phoneticPr fontId="1"/>
  </si>
  <si>
    <t>3DK</t>
    <phoneticPr fontId="1"/>
  </si>
  <si>
    <t>59.50</t>
    <phoneticPr fontId="1"/>
  </si>
  <si>
    <t>확인필요</t>
    <phoneticPr fontId="1"/>
  </si>
  <si>
    <t>東京都板橋区小茂根２丁目１２ー２０</t>
  </si>
  <si>
    <t>316</t>
    <phoneticPr fontId="1"/>
  </si>
  <si>
    <t>411</t>
    <phoneticPr fontId="1"/>
  </si>
  <si>
    <t>小竹向原</t>
  </si>
  <si>
    <t>11</t>
    <phoneticPr fontId="1"/>
  </si>
  <si>
    <t>2K</t>
    <phoneticPr fontId="1"/>
  </si>
  <si>
    <t>40.53</t>
    <phoneticPr fontId="1"/>
  </si>
  <si>
    <t>1LDK</t>
    <phoneticPr fontId="1"/>
  </si>
  <si>
    <t>40.61</t>
    <phoneticPr fontId="1"/>
  </si>
  <si>
    <t>40.35</t>
    <phoneticPr fontId="1"/>
  </si>
  <si>
    <t>東京都板橋区熊野町３４－９</t>
  </si>
  <si>
    <t>1001</t>
    <phoneticPr fontId="1"/>
  </si>
  <si>
    <t>401</t>
  </si>
  <si>
    <t>402</t>
  </si>
  <si>
    <t>306</t>
  </si>
  <si>
    <t>501</t>
  </si>
  <si>
    <t>大山</t>
  </si>
  <si>
    <t>8</t>
    <phoneticPr fontId="1"/>
  </si>
  <si>
    <t>下板橋</t>
  </si>
  <si>
    <t>3LDK</t>
    <phoneticPr fontId="1"/>
  </si>
  <si>
    <t>63.84</t>
    <phoneticPr fontId="1"/>
  </si>
  <si>
    <t>SRC</t>
    <phoneticPr fontId="1"/>
  </si>
  <si>
    <t>66.78</t>
    <phoneticPr fontId="1"/>
  </si>
  <si>
    <t>東京都板橋区東新町１丁目３６－８</t>
  </si>
  <si>
    <t>ときわ台</t>
  </si>
  <si>
    <t>上板橋</t>
  </si>
  <si>
    <t>13</t>
    <phoneticPr fontId="1"/>
  </si>
  <si>
    <t>30.40</t>
    <phoneticPr fontId="1"/>
  </si>
  <si>
    <t>東京都板橋区前野町２丁目４－１９</t>
  </si>
  <si>
    <t>24.30</t>
    <phoneticPr fontId="1"/>
  </si>
  <si>
    <t>東京都板橋区大山西町４６－８</t>
  </si>
  <si>
    <t>10</t>
    <phoneticPr fontId="1"/>
  </si>
  <si>
    <t>33.62</t>
    <phoneticPr fontId="1"/>
  </si>
  <si>
    <t>東京都板橋区徳丸１丁目１５ー１２</t>
  </si>
  <si>
    <t>東武練馬</t>
  </si>
  <si>
    <t>6</t>
    <phoneticPr fontId="1"/>
  </si>
  <si>
    <t>14</t>
    <phoneticPr fontId="1"/>
  </si>
  <si>
    <t>20.02</t>
    <phoneticPr fontId="1"/>
  </si>
  <si>
    <t>22.18</t>
    <phoneticPr fontId="1"/>
  </si>
  <si>
    <t>20.72</t>
    <phoneticPr fontId="1"/>
  </si>
  <si>
    <t>東京都板橋区高島平５丁目８－１１</t>
  </si>
  <si>
    <t>西高島平</t>
  </si>
  <si>
    <t>3</t>
    <phoneticPr fontId="1"/>
  </si>
  <si>
    <t>27.72</t>
    <phoneticPr fontId="1"/>
  </si>
  <si>
    <t>東京都板橋区板橋１丁目１３－７</t>
  </si>
  <si>
    <t>板橋</t>
    <phoneticPr fontId="1"/>
  </si>
  <si>
    <t>新板橋</t>
  </si>
  <si>
    <t>4</t>
    <phoneticPr fontId="1"/>
  </si>
  <si>
    <t>2LDK</t>
    <phoneticPr fontId="1"/>
  </si>
  <si>
    <t>51.15</t>
    <phoneticPr fontId="1"/>
  </si>
  <si>
    <t>2019년12월예정</t>
    <phoneticPr fontId="1"/>
  </si>
  <si>
    <t>ＰＡＴＩＯ　ＭＯＲＩＴＡ　３番館#321</t>
  </si>
  <si>
    <t>インディビレッジ#1101</t>
  </si>
  <si>
    <t>インディビレッジ#1104</t>
  </si>
  <si>
    <t>エコタワーバオバブ#307</t>
  </si>
  <si>
    <t>エバーグレース西府#401</t>
  </si>
  <si>
    <t>エバーグレース西府#408</t>
  </si>
  <si>
    <t>エバーグレース西府#610</t>
  </si>
  <si>
    <t>キャッスル・日野台#203</t>
  </si>
  <si>
    <t>グレース大蔵#304</t>
  </si>
  <si>
    <t>グローイングシティー大和田#405</t>
  </si>
  <si>
    <t>コンチェルト#103</t>
  </si>
  <si>
    <t>コンチェルト#205</t>
  </si>
  <si>
    <t>ジェネシス三鷹#102</t>
  </si>
  <si>
    <t>ジェネシス三鷹#301</t>
  </si>
  <si>
    <t>ジェネシス三鷹#305</t>
  </si>
  <si>
    <t>ジュネス八王子#302</t>
  </si>
  <si>
    <t>ドウェル砂川#205</t>
  </si>
  <si>
    <t>ミオカステーロ西八王子#102</t>
  </si>
  <si>
    <t>リバーストンテラス#105</t>
  </si>
  <si>
    <t>ルミエール本宿弐番館#203</t>
  </si>
  <si>
    <t>ルミエール本宿壱番館#102</t>
  </si>
  <si>
    <t>ルミエール本宿参番館#202</t>
  </si>
  <si>
    <t>ワコーレよみうりランド#103</t>
  </si>
  <si>
    <t>宮崎ビル#702</t>
  </si>
  <si>
    <t>宮崎ビル#706</t>
  </si>
  <si>
    <t>東京都国分寺市南町３丁目１１－１４</t>
  </si>
  <si>
    <t>501</t>
    <phoneticPr fontId="1"/>
  </si>
  <si>
    <t>321</t>
    <phoneticPr fontId="1"/>
  </si>
  <si>
    <t>1101</t>
    <phoneticPr fontId="1"/>
  </si>
  <si>
    <t>1104</t>
    <phoneticPr fontId="1"/>
  </si>
  <si>
    <t>307</t>
    <phoneticPr fontId="1"/>
  </si>
  <si>
    <t>207</t>
    <phoneticPr fontId="1"/>
  </si>
  <si>
    <t>401</t>
    <phoneticPr fontId="1"/>
  </si>
  <si>
    <t>408</t>
    <phoneticPr fontId="1"/>
  </si>
  <si>
    <t>610</t>
    <phoneticPr fontId="1"/>
  </si>
  <si>
    <t>302</t>
    <phoneticPr fontId="1"/>
  </si>
  <si>
    <t>105</t>
    <phoneticPr fontId="1"/>
  </si>
  <si>
    <t>203</t>
    <phoneticPr fontId="1"/>
  </si>
  <si>
    <t>202</t>
    <phoneticPr fontId="1"/>
  </si>
  <si>
    <t>304</t>
    <phoneticPr fontId="1"/>
  </si>
  <si>
    <t>403</t>
    <phoneticPr fontId="1"/>
  </si>
  <si>
    <t>405</t>
    <phoneticPr fontId="1"/>
  </si>
  <si>
    <t>103</t>
    <phoneticPr fontId="1"/>
  </si>
  <si>
    <t>205</t>
    <phoneticPr fontId="1"/>
  </si>
  <si>
    <t>101</t>
    <phoneticPr fontId="1"/>
  </si>
  <si>
    <t>102</t>
    <phoneticPr fontId="1"/>
  </si>
  <si>
    <t>301</t>
    <phoneticPr fontId="1"/>
  </si>
  <si>
    <t>305</t>
    <phoneticPr fontId="1"/>
  </si>
  <si>
    <t>106</t>
    <phoneticPr fontId="1"/>
  </si>
  <si>
    <t>702</t>
    <phoneticPr fontId="1"/>
  </si>
  <si>
    <t>706</t>
    <phoneticPr fontId="1"/>
  </si>
  <si>
    <t>国分寺</t>
  </si>
  <si>
    <t>2</t>
    <phoneticPr fontId="1"/>
  </si>
  <si>
    <t>고쿠분지</t>
    <phoneticPr fontId="1"/>
  </si>
  <si>
    <t>21.12</t>
    <phoneticPr fontId="1"/>
  </si>
  <si>
    <t>S</t>
    <phoneticPr fontId="1"/>
  </si>
  <si>
    <t>東京都府中市本宿町４丁目６－８</t>
  </si>
  <si>
    <t>레이킹X</t>
    <phoneticPr fontId="1"/>
  </si>
  <si>
    <t>西府</t>
  </si>
  <si>
    <t>니시후</t>
    <phoneticPr fontId="1"/>
  </si>
  <si>
    <t>2DK</t>
    <phoneticPr fontId="1"/>
  </si>
  <si>
    <t>48.05</t>
    <phoneticPr fontId="1"/>
  </si>
  <si>
    <t>東京都立川市高松町２丁目２６－３</t>
  </si>
  <si>
    <t>立川</t>
  </si>
  <si>
    <t>10</t>
    <phoneticPr fontId="1"/>
  </si>
  <si>
    <t>타치카와</t>
    <phoneticPr fontId="1"/>
  </si>
  <si>
    <t>16.25</t>
    <phoneticPr fontId="1"/>
  </si>
  <si>
    <t>東京都西東京市保谷町２丁目２－３</t>
  </si>
  <si>
    <t>西武柳沢</t>
  </si>
  <si>
    <t>東伏見</t>
  </si>
  <si>
    <t>7</t>
    <phoneticPr fontId="1"/>
  </si>
  <si>
    <t>13</t>
    <phoneticPr fontId="1"/>
  </si>
  <si>
    <t>9</t>
    <phoneticPr fontId="1"/>
  </si>
  <si>
    <t>2SLDK</t>
    <phoneticPr fontId="1"/>
  </si>
  <si>
    <t>62.24</t>
    <phoneticPr fontId="1"/>
  </si>
  <si>
    <t>東京都府中市西府町２丁目２４－１</t>
  </si>
  <si>
    <t>인터넷무료,시키킹,레이킹X</t>
    <phoneticPr fontId="1"/>
  </si>
  <si>
    <t>6</t>
    <phoneticPr fontId="1"/>
  </si>
  <si>
    <t>17.00</t>
    <phoneticPr fontId="1"/>
  </si>
  <si>
    <t>즉시</t>
    <phoneticPr fontId="1"/>
  </si>
  <si>
    <t>東京都東久留米市幸町１丁目１－７</t>
  </si>
  <si>
    <t>東久留米</t>
  </si>
  <si>
    <t>8</t>
    <phoneticPr fontId="1"/>
  </si>
  <si>
    <t>히가시쿠루메</t>
    <phoneticPr fontId="1"/>
  </si>
  <si>
    <t>닛뽀리</t>
    <phoneticPr fontId="1"/>
  </si>
  <si>
    <t>20.79</t>
    <phoneticPr fontId="1"/>
  </si>
  <si>
    <t>東京都日野市日野台１丁目１２－４</t>
  </si>
  <si>
    <t>日野</t>
  </si>
  <si>
    <t>히노</t>
    <phoneticPr fontId="1"/>
  </si>
  <si>
    <t>15.00</t>
    <phoneticPr fontId="1"/>
  </si>
  <si>
    <t>ALC</t>
    <phoneticPr fontId="1"/>
  </si>
  <si>
    <t>東京都町田市大蔵町３４５－１</t>
  </si>
  <si>
    <t>鶴川</t>
  </si>
  <si>
    <t>小田急線</t>
    <phoneticPr fontId="1"/>
  </si>
  <si>
    <t>츠루카와</t>
    <phoneticPr fontId="1"/>
  </si>
  <si>
    <t>15</t>
    <phoneticPr fontId="1"/>
  </si>
  <si>
    <t>44.28</t>
    <phoneticPr fontId="1"/>
  </si>
  <si>
    <t>24.30</t>
    <phoneticPr fontId="1"/>
  </si>
  <si>
    <t>東京都八王子市大和田町４丁目５－４</t>
  </si>
  <si>
    <t>京王八王子</t>
  </si>
  <si>
    <t>케이오하치오지</t>
    <phoneticPr fontId="1"/>
  </si>
  <si>
    <t>20.16</t>
    <phoneticPr fontId="1"/>
  </si>
  <si>
    <t>東京都小金井市貫井南町１丁目２５－９</t>
  </si>
  <si>
    <t>武蔵小金井</t>
  </si>
  <si>
    <t>18</t>
    <phoneticPr fontId="1"/>
  </si>
  <si>
    <t>47.67</t>
    <phoneticPr fontId="1"/>
  </si>
  <si>
    <t>東京都三鷹市下連雀７丁目１２－３１</t>
  </si>
  <si>
    <t>20</t>
    <phoneticPr fontId="1"/>
  </si>
  <si>
    <t>三鷹</t>
  </si>
  <si>
    <t>미타카</t>
    <phoneticPr fontId="1"/>
  </si>
  <si>
    <t>59.50</t>
    <phoneticPr fontId="1"/>
  </si>
  <si>
    <t>東京都八王子市明神町１丁目２２－１８</t>
  </si>
  <si>
    <t>京王八王子</t>
    <phoneticPr fontId="1"/>
  </si>
  <si>
    <t>16.20</t>
    <phoneticPr fontId="1"/>
  </si>
  <si>
    <t>東京都立川市上砂町５丁目７５－４</t>
  </si>
  <si>
    <t>武蔵砂川</t>
  </si>
  <si>
    <t>5</t>
    <phoneticPr fontId="1"/>
  </si>
  <si>
    <t>무사시스나가와</t>
    <phoneticPr fontId="1"/>
  </si>
  <si>
    <t>22.20</t>
    <phoneticPr fontId="1"/>
  </si>
  <si>
    <t>東京都府中市八幡町３丁目２－３</t>
  </si>
  <si>
    <t>東府中</t>
  </si>
  <si>
    <t>4</t>
    <phoneticPr fontId="1"/>
  </si>
  <si>
    <t>히가시후추</t>
    <phoneticPr fontId="1"/>
  </si>
  <si>
    <t>18.50</t>
    <phoneticPr fontId="1"/>
  </si>
  <si>
    <t>東京都八王子市千人町３丁目１－１４</t>
  </si>
  <si>
    <t>西八王子</t>
  </si>
  <si>
    <t>니시하치오지</t>
    <phoneticPr fontId="1"/>
  </si>
  <si>
    <t>51.63</t>
    <phoneticPr fontId="1"/>
  </si>
  <si>
    <t>東京都狛江市中和泉２丁目１４－５</t>
  </si>
  <si>
    <t>시키킹X</t>
    <phoneticPr fontId="1"/>
  </si>
  <si>
    <t>狛江</t>
  </si>
  <si>
    <t>16</t>
    <phoneticPr fontId="1"/>
  </si>
  <si>
    <t>고마에</t>
    <phoneticPr fontId="1"/>
  </si>
  <si>
    <t>16.86</t>
    <phoneticPr fontId="1"/>
  </si>
  <si>
    <t>東京都府中市本宿町３丁目２９－１</t>
  </si>
  <si>
    <t>11</t>
    <phoneticPr fontId="1"/>
  </si>
  <si>
    <t>36.54</t>
    <phoneticPr fontId="1"/>
  </si>
  <si>
    <t>2019년9월예정</t>
    <phoneticPr fontId="1"/>
  </si>
  <si>
    <t>東京都府中市本宿町３丁目２９－３</t>
  </si>
  <si>
    <t>월세1개월무료,시키킹,레이킹X</t>
    <phoneticPr fontId="1"/>
  </si>
  <si>
    <t>東京都稲城市矢野口１７０７－５</t>
  </si>
  <si>
    <t>矢野口</t>
  </si>
  <si>
    <t>야노쿠치</t>
    <phoneticPr fontId="1"/>
  </si>
  <si>
    <t>16.40</t>
    <phoneticPr fontId="1"/>
  </si>
  <si>
    <t>21.30</t>
    <phoneticPr fontId="1"/>
  </si>
  <si>
    <t>東京都八王子市横山町１９－２</t>
  </si>
  <si>
    <t>21.20</t>
    <phoneticPr fontId="1"/>
  </si>
  <si>
    <t>21.70</t>
    <phoneticPr fontId="1"/>
  </si>
  <si>
    <t>ＩＲＩＳ.ｂｌｄ</t>
  </si>
  <si>
    <t>아무스시무라</t>
    <phoneticPr fontId="1"/>
  </si>
  <si>
    <t>뷔다훼리스야마자키</t>
    <phoneticPr fontId="1"/>
  </si>
  <si>
    <r>
      <t>ヴィダフェリ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ス山崎#203</t>
    </r>
    <phoneticPr fontId="1"/>
  </si>
  <si>
    <r>
      <t>グランコ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ト成</t>
    </r>
    <r>
      <rPr>
        <sz val="10"/>
        <color rgb="FF000000"/>
        <rFont val="HGGothicE"/>
        <family val="3"/>
        <charset val="128"/>
      </rPr>
      <t>増</t>
    </r>
    <r>
      <rPr>
        <sz val="10"/>
        <color rgb="FF000000"/>
        <rFont val="돋움"/>
        <family val="3"/>
        <charset val="129"/>
      </rPr>
      <t>#304</t>
    </r>
    <phoneticPr fontId="1"/>
  </si>
  <si>
    <t>그란코토나리마스</t>
    <phoneticPr fontId="1"/>
  </si>
  <si>
    <r>
      <t>グリ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ンフィ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ルド小竹向原#316</t>
    </r>
    <phoneticPr fontId="1"/>
  </si>
  <si>
    <t>그린휘루도코타케무카이하라</t>
    <phoneticPr fontId="1"/>
  </si>
  <si>
    <t>그린휘루도</t>
    <phoneticPr fontId="1"/>
  </si>
  <si>
    <t>스쿠에아히가시신마치</t>
    <phoneticPr fontId="1"/>
  </si>
  <si>
    <t>スクエア東新町#301</t>
    <phoneticPr fontId="1"/>
  </si>
  <si>
    <t>하이네스토키와다이</t>
    <phoneticPr fontId="1"/>
  </si>
  <si>
    <t>푸레데파레쿠</t>
    <phoneticPr fontId="1"/>
  </si>
  <si>
    <r>
      <t>プレミアムバリュ</t>
    </r>
    <r>
      <rPr>
        <sz val="10"/>
        <color rgb="FF000000"/>
        <rFont val="HGGothicE"/>
        <family val="3"/>
        <charset val="128"/>
      </rPr>
      <t>ー</t>
    </r>
    <r>
      <rPr>
        <sz val="10"/>
        <color rgb="FF000000"/>
        <rFont val="돋움"/>
        <family val="3"/>
        <charset val="129"/>
      </rPr>
      <t>板橋</t>
    </r>
    <r>
      <rPr>
        <sz val="10"/>
        <color rgb="FF000000"/>
        <rFont val="HGGothicE"/>
        <family val="3"/>
        <charset val="128"/>
      </rPr>
      <t>徳</t>
    </r>
    <r>
      <rPr>
        <sz val="10"/>
        <color rgb="FF000000"/>
        <rFont val="돋움"/>
        <family val="3"/>
        <charset val="129"/>
      </rPr>
      <t>丸#103</t>
    </r>
    <phoneticPr fontId="1"/>
  </si>
  <si>
    <t>프레미아무바류이타바시토쿠마루</t>
    <phoneticPr fontId="1"/>
  </si>
  <si>
    <r>
      <t>モノリス</t>
    </r>
    <r>
      <rPr>
        <sz val="10"/>
        <color rgb="FF000000"/>
        <rFont val="HGGothicE"/>
        <family val="3"/>
        <charset val="128"/>
      </rPr>
      <t>・</t>
    </r>
    <r>
      <rPr>
        <sz val="10"/>
        <color rgb="FF000000"/>
        <rFont val="돋움"/>
        <family val="3"/>
        <charset val="129"/>
      </rPr>
      <t>ワン#306</t>
    </r>
    <phoneticPr fontId="1"/>
  </si>
  <si>
    <r>
      <t>모노리스</t>
    </r>
    <r>
      <rPr>
        <sz val="10"/>
        <color rgb="FF000000"/>
        <rFont val="Yu Gothic"/>
        <family val="3"/>
        <charset val="128"/>
      </rPr>
      <t>・</t>
    </r>
    <r>
      <rPr>
        <sz val="10"/>
        <color rgb="FF000000"/>
        <rFont val="굴림"/>
        <family val="3"/>
        <charset val="129"/>
      </rPr>
      <t>완</t>
    </r>
    <phoneticPr fontId="1"/>
  </si>
  <si>
    <t>Ｂｏｕｌｅａｕ　Ｂｌａｎｃ国分寺#501</t>
    <phoneticPr fontId="1"/>
  </si>
  <si>
    <t>Ｂｏｕｌｅａｕ　Ｂｌａｎｃ고쿠분지</t>
    <phoneticPr fontId="1"/>
  </si>
  <si>
    <t>파티오모리타3방칸</t>
    <phoneticPr fontId="1"/>
  </si>
  <si>
    <t>리리엔베루구이치방칸</t>
    <phoneticPr fontId="1"/>
  </si>
  <si>
    <t>인디비렛지</t>
    <phoneticPr fontId="1"/>
  </si>
  <si>
    <t>에코타와바오바부</t>
    <phoneticPr fontId="1"/>
  </si>
  <si>
    <t>エバーグレース西府#207</t>
    <phoneticPr fontId="1"/>
  </si>
  <si>
    <t>에바그레스니시후</t>
    <phoneticPr fontId="1"/>
  </si>
  <si>
    <t>オカダヤⅢ#302</t>
    <phoneticPr fontId="1"/>
  </si>
  <si>
    <t>오카다야Ⅲ</t>
    <phoneticPr fontId="1"/>
  </si>
  <si>
    <t>キャッスル・日野台#105</t>
    <phoneticPr fontId="1"/>
  </si>
  <si>
    <r>
      <t>캬스루</t>
    </r>
    <r>
      <rPr>
        <sz val="10"/>
        <color rgb="FF000000"/>
        <rFont val="Yu Gothic"/>
        <family val="3"/>
        <charset val="128"/>
      </rPr>
      <t>・</t>
    </r>
    <r>
      <rPr>
        <sz val="10"/>
        <color rgb="FF000000"/>
        <rFont val="굴림"/>
        <family val="3"/>
        <charset val="129"/>
      </rPr>
      <t>히노다이</t>
    </r>
    <phoneticPr fontId="1"/>
  </si>
  <si>
    <t>グレース大蔵#202</t>
    <phoneticPr fontId="1"/>
  </si>
  <si>
    <t>그레이스오오쿠라</t>
    <phoneticPr fontId="1"/>
  </si>
  <si>
    <t>グローイングシティー大和田#403</t>
    <phoneticPr fontId="1"/>
  </si>
  <si>
    <t>東京都八王子市大和田町４丁目５－４</t>
    <phoneticPr fontId="1"/>
  </si>
  <si>
    <t>구로잉구시티오오와다</t>
    <phoneticPr fontId="1"/>
  </si>
  <si>
    <t>콘체르토</t>
    <phoneticPr fontId="1"/>
  </si>
  <si>
    <t>ジェネシス三鷹#101</t>
    <phoneticPr fontId="1"/>
  </si>
  <si>
    <t>제네시스미타카</t>
    <phoneticPr fontId="1"/>
  </si>
  <si>
    <t>쥬네스하치오지</t>
    <phoneticPr fontId="1"/>
  </si>
  <si>
    <t>도웨루스나가와</t>
    <phoneticPr fontId="1"/>
  </si>
  <si>
    <t>ハイグレイス・Ｔ#501</t>
    <phoneticPr fontId="1"/>
  </si>
  <si>
    <r>
      <t>하이그레이스</t>
    </r>
    <r>
      <rPr>
        <sz val="10"/>
        <color rgb="FF000000"/>
        <rFont val="Yu Gothic"/>
        <family val="3"/>
        <charset val="128"/>
      </rPr>
      <t>・</t>
    </r>
    <r>
      <rPr>
        <sz val="10"/>
        <color rgb="FF000000"/>
        <rFont val="굴림"/>
        <family val="3"/>
        <charset val="129"/>
      </rPr>
      <t>Ｔ</t>
    </r>
    <phoneticPr fontId="1"/>
  </si>
  <si>
    <t>미오카스테로니시하치오지</t>
    <phoneticPr fontId="1"/>
  </si>
  <si>
    <t>리바스통테라스</t>
    <phoneticPr fontId="1"/>
  </si>
  <si>
    <t>ルミエール本宿弐番館#202</t>
    <phoneticPr fontId="1"/>
  </si>
  <si>
    <t>東京都府中市本宿町３丁目２９－１</t>
    <phoneticPr fontId="1"/>
  </si>
  <si>
    <t>루미에루혼슈쿠니방칸</t>
    <phoneticPr fontId="1"/>
  </si>
  <si>
    <t>루미에루혼슈삼방칸</t>
    <phoneticPr fontId="1"/>
  </si>
  <si>
    <t>루미에루혼슈이치방칸</t>
    <phoneticPr fontId="1"/>
  </si>
  <si>
    <t>와코레요미우리란도</t>
    <phoneticPr fontId="1"/>
  </si>
  <si>
    <t>共立リライアンス上野町Ⅰ#106</t>
    <phoneticPr fontId="1"/>
  </si>
  <si>
    <t>東京都八王子市上野町１６－２</t>
    <phoneticPr fontId="1"/>
  </si>
  <si>
    <t>쿄우리츠리라이안스우에노마치Ⅰ</t>
    <phoneticPr fontId="1"/>
  </si>
  <si>
    <t>宮崎ビル#302</t>
    <phoneticPr fontId="1"/>
  </si>
  <si>
    <t>미야자키비루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</si>
</sst>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&quot;월&quot;00&quot;일&quot;&quot;퇴&quot;&quot;실&quot;"/>
    <numFmt numFmtId="177" formatCode="0_ "/>
    <numFmt numFmtId="178" formatCode="\(&quot;@&quot;\)"/>
    <numFmt numFmtId="179" formatCode="0.0_);[Red]\(0.0\)"/>
    <numFmt numFmtId="180" formatCode="#,##0.0;[Red]\-#,##0.0"/>
  </numFmts>
  <fonts count="22">
    <font>
      <sz val="11"/>
      <color rgb="FF000000"/>
      <name val="Calibri"/>
    </font>
    <font>
      <sz val="6"/>
      <name val="Corporate Logo Maru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Meiryo"/>
      <family val="2"/>
      <charset val="128"/>
    </font>
    <font>
      <sz val="10"/>
      <name val="Meiryo"/>
      <family val="2"/>
      <charset val="128"/>
    </font>
    <font>
      <sz val="10"/>
      <color rgb="FF000000"/>
      <name val="나눔바른고딕"/>
      <family val="3"/>
      <charset val="129"/>
    </font>
    <font>
      <sz val="10"/>
      <name val="나눔바른고딕"/>
      <family val="3"/>
      <charset val="129"/>
    </font>
    <font>
      <sz val="10"/>
      <color rgb="FF000000"/>
      <name val="돋움"/>
      <family val="3"/>
      <charset val="129"/>
    </font>
    <font>
      <sz val="11"/>
      <color rgb="FF000000"/>
      <name val="Calibri"/>
      <family val="2"/>
    </font>
    <font>
      <sz val="10"/>
      <color rgb="FF000000"/>
      <name val="Corporate Logo Maru"/>
      <family val="3"/>
      <charset val="128"/>
    </font>
    <font>
      <sz val="10"/>
      <color rgb="FF000000"/>
      <name val="HGGothicE"/>
      <family val="3"/>
      <charset val="128"/>
    </font>
    <font>
      <sz val="10"/>
      <color rgb="FF000000"/>
      <name val="굴림"/>
      <family val="3"/>
      <charset val="129"/>
    </font>
    <font>
      <sz val="10"/>
      <color rgb="FF000000"/>
      <name val="Calibri"/>
      <family val="2"/>
    </font>
    <font>
      <sz val="10"/>
      <color rgb="FF333333"/>
      <name val="나눔바른고딕"/>
      <family val="3"/>
      <charset val="129"/>
    </font>
    <font>
      <sz val="10"/>
      <color rgb="FF333333"/>
      <name val="Meiryo"/>
      <family val="2"/>
      <charset val="128"/>
    </font>
    <font>
      <sz val="10"/>
      <color rgb="FF333333"/>
      <name val="돋움"/>
      <family val="3"/>
      <charset val="129"/>
    </font>
    <font>
      <sz val="10"/>
      <color rgb="FF333333"/>
      <name val="HGGothicE"/>
      <family val="3"/>
      <charset val="128"/>
    </font>
    <font>
      <sz val="10"/>
      <color rgb="FF000000"/>
      <name val="Yu Gothic"/>
      <family val="3"/>
      <charset val="128"/>
    </font>
    <font>
      <sz val="10"/>
      <name val="굴림"/>
      <family val="3"/>
      <charset val="129"/>
    </font>
    <font>
      <sz val="1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38" fontId="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Border="1" applyAlignment="1">
      <alignment horizontal="right" vertical="center" shrinkToFit="1"/>
    </xf>
    <xf numFmtId="178" fontId="5" fillId="3" borderId="0" xfId="0" applyNumberFormat="1" applyFont="1" applyFill="1" applyBorder="1" applyAlignment="1">
      <alignment horizontal="right" vertical="center" shrinkToFit="1"/>
    </xf>
    <xf numFmtId="0" fontId="5" fillId="3" borderId="0" xfId="0" applyFont="1" applyFill="1" applyAlignment="1">
      <alignment horizontal="right" vertical="center" shrinkToFit="1"/>
    </xf>
    <xf numFmtId="0" fontId="7" fillId="3" borderId="0" xfId="0" applyFont="1" applyFill="1" applyAlignment="1">
      <alignment horizontal="right" vertical="center" shrinkToFit="1"/>
    </xf>
    <xf numFmtId="0" fontId="7" fillId="5" borderId="0" xfId="0" applyFont="1" applyFill="1" applyBorder="1" applyAlignment="1">
      <alignment horizontal="right" vertical="center" shrinkToFit="1"/>
    </xf>
    <xf numFmtId="49" fontId="7" fillId="3" borderId="0" xfId="0" applyNumberFormat="1" applyFont="1" applyFill="1" applyBorder="1" applyAlignment="1">
      <alignment horizontal="right" vertical="center" shrinkToFit="1"/>
    </xf>
    <xf numFmtId="177" fontId="7" fillId="3" borderId="0" xfId="0" applyNumberFormat="1" applyFont="1" applyFill="1" applyBorder="1" applyAlignment="1">
      <alignment horizontal="right" vertical="center" shrinkToFit="1"/>
    </xf>
    <xf numFmtId="178" fontId="7" fillId="5" borderId="0" xfId="0" applyNumberFormat="1" applyFont="1" applyFill="1" applyBorder="1" applyAlignment="1">
      <alignment horizontal="right" vertical="center" shrinkToFit="1"/>
    </xf>
    <xf numFmtId="49" fontId="7" fillId="3" borderId="0" xfId="0" applyNumberFormat="1" applyFont="1" applyFill="1" applyAlignment="1">
      <alignment horizontal="right" vertical="center" shrinkToFit="1"/>
    </xf>
    <xf numFmtId="0" fontId="7" fillId="5" borderId="0" xfId="0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horizontal="right" vertical="center" shrinkToFit="1"/>
    </xf>
    <xf numFmtId="0" fontId="7" fillId="2" borderId="0" xfId="0" applyFont="1" applyFill="1" applyAlignment="1">
      <alignment horizontal="right" vertical="center" shrinkToFit="1"/>
    </xf>
    <xf numFmtId="177" fontId="7" fillId="2" borderId="0" xfId="0" applyNumberFormat="1" applyFont="1" applyFill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6" fontId="7" fillId="2" borderId="0" xfId="0" applyNumberFormat="1" applyFont="1" applyFill="1" applyAlignment="1">
      <alignment horizontal="right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vertical="center" shrinkToFit="1"/>
    </xf>
    <xf numFmtId="179" fontId="7" fillId="3" borderId="0" xfId="0" applyNumberFormat="1" applyFont="1" applyFill="1" applyBorder="1" applyAlignment="1">
      <alignment horizontal="right" vertical="center" shrinkToFit="1"/>
    </xf>
    <xf numFmtId="0" fontId="5" fillId="3" borderId="0" xfId="3" applyFont="1" applyFill="1" applyAlignment="1">
      <alignment horizontal="right" vertical="center" shrinkToFit="1"/>
    </xf>
    <xf numFmtId="0" fontId="7" fillId="3" borderId="0" xfId="3" applyFont="1" applyFill="1" applyBorder="1" applyAlignment="1">
      <alignment horizontal="right" vertical="center" shrinkToFit="1"/>
    </xf>
    <xf numFmtId="0" fontId="7" fillId="3" borderId="0" xfId="3" applyFont="1" applyFill="1" applyAlignment="1">
      <alignment horizontal="center" vertical="center" shrinkToFit="1"/>
    </xf>
    <xf numFmtId="0" fontId="7" fillId="3" borderId="0" xfId="3" applyFont="1" applyFill="1" applyBorder="1" applyAlignment="1">
      <alignment horizontal="center" vertical="center" shrinkToFit="1"/>
    </xf>
    <xf numFmtId="0" fontId="7" fillId="5" borderId="0" xfId="3" applyFont="1" applyFill="1" applyBorder="1" applyAlignment="1">
      <alignment horizontal="center" vertical="center" shrinkToFit="1"/>
    </xf>
    <xf numFmtId="49" fontId="7" fillId="3" borderId="0" xfId="3" applyNumberFormat="1" applyFont="1" applyFill="1" applyBorder="1" applyAlignment="1">
      <alignment horizontal="center" vertical="center" shrinkToFit="1"/>
    </xf>
    <xf numFmtId="177" fontId="7" fillId="3" borderId="0" xfId="3" applyNumberFormat="1" applyFont="1" applyFill="1" applyBorder="1" applyAlignment="1">
      <alignment horizontal="center" vertical="center" shrinkToFit="1"/>
    </xf>
    <xf numFmtId="178" fontId="7" fillId="5" borderId="0" xfId="3" applyNumberFormat="1" applyFont="1" applyFill="1" applyBorder="1" applyAlignment="1">
      <alignment horizontal="center" vertical="center" shrinkToFit="1"/>
    </xf>
    <xf numFmtId="49" fontId="7" fillId="3" borderId="0" xfId="3" applyNumberFormat="1" applyFont="1" applyFill="1" applyAlignment="1">
      <alignment horizontal="center" vertical="center" shrinkToFit="1"/>
    </xf>
    <xf numFmtId="0" fontId="7" fillId="5" borderId="0" xfId="3" applyFont="1" applyFill="1" applyAlignment="1">
      <alignment horizontal="center" vertical="center" shrinkToFit="1"/>
    </xf>
    <xf numFmtId="176" fontId="7" fillId="3" borderId="0" xfId="3" applyNumberFormat="1" applyFont="1" applyFill="1" applyAlignment="1">
      <alignment horizontal="center" vertical="center" shrinkToFit="1"/>
    </xf>
    <xf numFmtId="0" fontId="7" fillId="2" borderId="0" xfId="3" applyFont="1" applyFill="1" applyAlignment="1">
      <alignment horizontal="center" vertical="center" shrinkToFit="1"/>
    </xf>
    <xf numFmtId="177" fontId="7" fillId="2" borderId="0" xfId="3" applyNumberFormat="1" applyFont="1" applyFill="1" applyAlignment="1">
      <alignment horizontal="center" vertical="center" shrinkToFit="1"/>
    </xf>
    <xf numFmtId="177" fontId="7" fillId="3" borderId="0" xfId="4" applyNumberFormat="1" applyFont="1" applyFill="1" applyBorder="1" applyAlignment="1">
      <alignment horizontal="right" vertical="center" shrinkToFit="1"/>
    </xf>
    <xf numFmtId="0" fontId="5" fillId="3" borderId="0" xfId="3" applyFont="1" applyFill="1" applyBorder="1" applyAlignment="1">
      <alignment horizontal="center" vertical="center" shrinkToFit="1"/>
    </xf>
    <xf numFmtId="0" fontId="5" fillId="3" borderId="0" xfId="3" applyFont="1" applyFill="1" applyAlignment="1">
      <alignment horizontal="center" vertical="center" shrinkToFit="1"/>
    </xf>
    <xf numFmtId="0" fontId="5" fillId="2" borderId="0" xfId="3" applyFont="1" applyFill="1" applyAlignment="1">
      <alignment horizontal="center" vertical="center" shrinkToFit="1"/>
    </xf>
    <xf numFmtId="179" fontId="7" fillId="3" borderId="0" xfId="3" applyNumberFormat="1" applyFont="1" applyFill="1" applyBorder="1" applyAlignment="1">
      <alignment horizontal="center" vertical="center" shrinkToFit="1"/>
    </xf>
    <xf numFmtId="0" fontId="5" fillId="3" borderId="0" xfId="3" applyFont="1" applyFill="1" applyAlignment="1">
      <alignment horizontal="left" vertical="center" shrinkToFit="1"/>
    </xf>
    <xf numFmtId="0" fontId="6" fillId="3" borderId="0" xfId="4" applyFont="1" applyFill="1" applyBorder="1" applyAlignment="1">
      <alignment horizontal="left" vertical="center" shrinkToFit="1"/>
    </xf>
    <xf numFmtId="1" fontId="5" fillId="3" borderId="0" xfId="4" applyNumberFormat="1" applyFont="1" applyFill="1" applyBorder="1" applyAlignment="1">
      <alignment horizontal="right" vertical="center" shrinkToFit="1"/>
    </xf>
    <xf numFmtId="0" fontId="7" fillId="3" borderId="0" xfId="3" applyFont="1" applyFill="1" applyAlignment="1">
      <alignment horizontal="right" vertical="center" shrinkToFit="1"/>
    </xf>
    <xf numFmtId="0" fontId="7" fillId="5" borderId="0" xfId="3" applyFont="1" applyFill="1" applyAlignment="1">
      <alignment horizontal="right" vertical="center" shrinkToFit="1"/>
    </xf>
    <xf numFmtId="0" fontId="7" fillId="2" borderId="0" xfId="3" applyFont="1" applyFill="1" applyAlignment="1">
      <alignment horizontal="right" vertical="center" shrinkToFit="1"/>
    </xf>
    <xf numFmtId="177" fontId="7" fillId="2" borderId="0" xfId="3" applyNumberFormat="1" applyFont="1" applyFill="1" applyAlignment="1">
      <alignment horizontal="right" vertical="center" shrinkToFit="1"/>
    </xf>
    <xf numFmtId="1" fontId="7" fillId="5" borderId="0" xfId="4" applyNumberFormat="1" applyFont="1" applyFill="1" applyBorder="1" applyAlignment="1">
      <alignment horizontal="right" vertical="center" shrinkToFit="1"/>
    </xf>
    <xf numFmtId="0" fontId="7" fillId="2" borderId="0" xfId="3" applyFont="1" applyFill="1" applyAlignment="1">
      <alignment horizontal="right" vertical="center" wrapText="1" shrinkToFit="1"/>
    </xf>
    <xf numFmtId="0" fontId="5" fillId="3" borderId="0" xfId="3" applyFont="1" applyFill="1" applyBorder="1" applyAlignment="1">
      <alignment horizontal="left" vertical="center" shrinkToFit="1"/>
    </xf>
    <xf numFmtId="178" fontId="5" fillId="3" borderId="0" xfId="0" applyNumberFormat="1" applyFont="1" applyFill="1" applyBorder="1" applyAlignment="1">
      <alignment horizontal="left" vertical="center" shrinkToFit="1"/>
    </xf>
    <xf numFmtId="49" fontId="7" fillId="5" borderId="0" xfId="3" applyNumberFormat="1" applyFont="1" applyFill="1" applyAlignment="1">
      <alignment horizontal="center" vertical="center" shrinkToFit="1"/>
    </xf>
    <xf numFmtId="49" fontId="7" fillId="5" borderId="0" xfId="0" applyNumberFormat="1" applyFont="1" applyFill="1" applyAlignment="1">
      <alignment horizontal="right" vertical="center" shrinkToFit="1"/>
    </xf>
    <xf numFmtId="179" fontId="7" fillId="3" borderId="0" xfId="5" applyNumberFormat="1" applyFont="1" applyFill="1" applyBorder="1" applyAlignment="1">
      <alignment horizontal="right" vertical="center" shrinkToFit="1"/>
    </xf>
    <xf numFmtId="0" fontId="7" fillId="2" borderId="0" xfId="3" applyFont="1" applyFill="1" applyBorder="1" applyAlignment="1">
      <alignment horizontal="center" vertical="center" shrinkToFit="1"/>
    </xf>
    <xf numFmtId="180" fontId="7" fillId="5" borderId="0" xfId="6" applyNumberFormat="1" applyFont="1" applyFill="1" applyBorder="1" applyAlignment="1">
      <alignment horizontal="center" vertical="center" shrinkToFit="1"/>
    </xf>
    <xf numFmtId="180" fontId="7" fillId="5" borderId="0" xfId="6" applyNumberFormat="1" applyFont="1" applyFill="1" applyBorder="1" applyAlignment="1">
      <alignment horizontal="right" vertical="center" shrinkToFit="1"/>
    </xf>
    <xf numFmtId="0" fontId="5" fillId="5" borderId="0" xfId="0" applyFont="1" applyFill="1" applyAlignment="1">
      <alignment horizontal="right" vertical="center" shrinkToFit="1"/>
    </xf>
    <xf numFmtId="177" fontId="7" fillId="5" borderId="0" xfId="3" applyNumberFormat="1" applyFont="1" applyFill="1" applyAlignment="1">
      <alignment horizontal="right" vertical="center" shrinkToFit="1"/>
    </xf>
    <xf numFmtId="177" fontId="7" fillId="5" borderId="0" xfId="3" applyNumberFormat="1" applyFont="1" applyFill="1" applyAlignment="1">
      <alignment horizontal="center" vertical="center" shrinkToFit="1"/>
    </xf>
    <xf numFmtId="177" fontId="7" fillId="5" borderId="0" xfId="0" applyNumberFormat="1" applyFont="1" applyFill="1" applyAlignment="1">
      <alignment horizontal="right" vertical="center" shrinkToFit="1"/>
    </xf>
    <xf numFmtId="0" fontId="7" fillId="2" borderId="0" xfId="3" applyFont="1" applyFill="1"/>
    <xf numFmtId="0" fontId="7" fillId="0" borderId="0" xfId="3" applyFont="1"/>
    <xf numFmtId="0" fontId="8" fillId="2" borderId="0" xfId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center" shrinkToFit="1"/>
    </xf>
    <xf numFmtId="0" fontId="7" fillId="3" borderId="0" xfId="3" applyFont="1" applyFill="1"/>
    <xf numFmtId="0" fontId="7" fillId="5" borderId="0" xfId="3" applyFont="1" applyFill="1" applyAlignment="1">
      <alignment horizontal="left"/>
    </xf>
    <xf numFmtId="180" fontId="7" fillId="5" borderId="0" xfId="6" applyNumberFormat="1" applyFont="1" applyFill="1" applyAlignment="1">
      <alignment horizontal="left"/>
    </xf>
    <xf numFmtId="0" fontId="7" fillId="5" borderId="0" xfId="3" applyFont="1" applyFill="1"/>
    <xf numFmtId="0" fontId="14" fillId="0" borderId="1" xfId="0" applyFont="1" applyBorder="1"/>
    <xf numFmtId="0" fontId="5" fillId="0" borderId="1" xfId="0" applyFont="1" applyBorder="1"/>
    <xf numFmtId="0" fontId="14" fillId="0" borderId="0" xfId="0" applyFont="1"/>
    <xf numFmtId="0" fontId="5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/>
    <xf numFmtId="0" fontId="5" fillId="0" borderId="1" xfId="0" applyFont="1" applyBorder="1" applyAlignment="1">
      <alignment horizontal="left"/>
    </xf>
    <xf numFmtId="0" fontId="16" fillId="4" borderId="0" xfId="0" applyFont="1" applyFill="1" applyAlignment="1">
      <alignment horizontal="right" vertical="center" wrapText="1"/>
    </xf>
    <xf numFmtId="0" fontId="14" fillId="4" borderId="0" xfId="0" applyFont="1" applyFill="1"/>
    <xf numFmtId="0" fontId="16" fillId="4" borderId="0" xfId="0" applyFont="1" applyFill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3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 shrinkToFit="1"/>
    </xf>
    <xf numFmtId="1" fontId="5" fillId="3" borderId="0" xfId="2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1" fontId="5" fillId="3" borderId="0" xfId="4" applyNumberFormat="1" applyFont="1" applyFill="1" applyBorder="1" applyAlignment="1">
      <alignment horizontal="center" vertical="center" shrinkToFit="1"/>
    </xf>
    <xf numFmtId="0" fontId="5" fillId="5" borderId="0" xfId="3" applyFont="1" applyFill="1" applyAlignment="1">
      <alignment horizontal="center" vertical="center" shrinkToFit="1"/>
    </xf>
    <xf numFmtId="0" fontId="5" fillId="5" borderId="0" xfId="3" applyFont="1" applyFill="1" applyAlignment="1">
      <alignment horizontal="left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3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49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2" fontId="7" fillId="0" borderId="0" xfId="0" applyNumberFormat="1" applyFont="1" applyAlignment="1">
      <alignment horizontal="left" vertical="center"/>
    </xf>
    <xf numFmtId="0" fontId="9" fillId="3" borderId="0" xfId="3" applyFont="1" applyFill="1" applyAlignment="1">
      <alignment horizontal="left" vertical="center" shrinkToFit="1"/>
    </xf>
    <xf numFmtId="0" fontId="9" fillId="2" borderId="0" xfId="3" applyFont="1" applyFill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13" fillId="3" borderId="0" xfId="3" applyFont="1" applyFill="1" applyAlignment="1">
      <alignment horizontal="right" vertical="center" shrinkToFit="1"/>
    </xf>
    <xf numFmtId="0" fontId="13" fillId="5" borderId="0" xfId="3" applyFont="1" applyFill="1" applyAlignment="1">
      <alignment horizontal="right" vertical="center" shrinkToFit="1"/>
    </xf>
    <xf numFmtId="0" fontId="13" fillId="3" borderId="0" xfId="0" applyFont="1" applyFill="1" applyAlignment="1">
      <alignment horizontal="right" vertical="center" shrinkToFit="1"/>
    </xf>
    <xf numFmtId="49" fontId="13" fillId="3" borderId="0" xfId="4" applyNumberFormat="1" applyFont="1" applyFill="1" applyBorder="1" applyAlignment="1">
      <alignment horizontal="right" vertical="center" shrinkToFit="1"/>
    </xf>
    <xf numFmtId="178" fontId="13" fillId="5" borderId="0" xfId="4" applyNumberFormat="1" applyFont="1" applyFill="1" applyBorder="1" applyAlignment="1">
      <alignment horizontal="right" vertical="center" shrinkToFit="1"/>
    </xf>
    <xf numFmtId="178" fontId="19" fillId="5" borderId="0" xfId="4" applyNumberFormat="1" applyFont="1" applyFill="1" applyBorder="1" applyAlignment="1">
      <alignment horizontal="right" vertical="center" shrinkToFit="1"/>
    </xf>
    <xf numFmtId="0" fontId="20" fillId="3" borderId="0" xfId="4" applyFont="1" applyFill="1" applyBorder="1" applyAlignment="1">
      <alignment horizontal="right" vertical="center" shrinkToFit="1"/>
    </xf>
    <xf numFmtId="49" fontId="13" fillId="5" borderId="0" xfId="3" applyNumberFormat="1" applyFont="1" applyFill="1" applyBorder="1" applyAlignment="1">
      <alignment horizontal="right" vertical="center" shrinkToFit="1"/>
    </xf>
    <xf numFmtId="0" fontId="20" fillId="3" borderId="0" xfId="1" applyFont="1" applyFill="1" applyBorder="1" applyAlignment="1">
      <alignment horizontal="right" vertical="top" wrapText="1"/>
    </xf>
    <xf numFmtId="49" fontId="13" fillId="3" borderId="0" xfId="3" applyNumberFormat="1" applyFont="1" applyFill="1" applyBorder="1" applyAlignment="1">
      <alignment horizontal="right" vertical="center" shrinkToFit="1"/>
    </xf>
    <xf numFmtId="49" fontId="13" fillId="3" borderId="0" xfId="0" applyNumberFormat="1" applyFont="1" applyFill="1" applyAlignment="1">
      <alignment horizontal="right" vertical="center" shrinkToFit="1"/>
    </xf>
    <xf numFmtId="49" fontId="13" fillId="3" borderId="0" xfId="0" applyNumberFormat="1" applyFont="1" applyFill="1" applyBorder="1" applyAlignment="1">
      <alignment horizontal="right" vertical="center" shrinkToFit="1"/>
    </xf>
    <xf numFmtId="176" fontId="13" fillId="3" borderId="0" xfId="0" applyNumberFormat="1" applyFont="1" applyFill="1" applyAlignment="1">
      <alignment horizontal="right" vertical="center" shrinkToFit="1"/>
    </xf>
    <xf numFmtId="49" fontId="21" fillId="3" borderId="0" xfId="0" applyNumberFormat="1" applyFont="1" applyFill="1" applyBorder="1" applyAlignment="1">
      <alignment horizontal="right" vertical="center" shrinkToFit="1"/>
    </xf>
    <xf numFmtId="1" fontId="13" fillId="5" borderId="0" xfId="4" applyNumberFormat="1" applyFont="1" applyFill="1" applyBorder="1" applyAlignment="1">
      <alignment horizontal="right" vertical="center" shrinkToFit="1"/>
    </xf>
    <xf numFmtId="176" fontId="21" fillId="3" borderId="0" xfId="0" applyNumberFormat="1" applyFont="1" applyFill="1" applyAlignment="1">
      <alignment horizontal="right" vertical="center" shrinkToFit="1"/>
    </xf>
    <xf numFmtId="0" fontId="21" fillId="0" borderId="0" xfId="0" applyFont="1"/>
  </cellXfs>
  <cellStyles count="7">
    <cellStyle name="쉼표 [0]" xfId="6" builtinId="6"/>
    <cellStyle name="쉼표 [0] 2" xfId="5" xr:uid="{00000000-0005-0000-0000-000001000000}"/>
    <cellStyle name="표준" xfId="0" builtinId="0"/>
    <cellStyle name="표준 2" xfId="1" xr:uid="{00000000-0005-0000-0000-000003000000}"/>
    <cellStyle name="표준 3" xfId="2" xr:uid="{00000000-0005-0000-0000-000004000000}"/>
    <cellStyle name="표준 3 2" xfId="4" xr:uid="{00000000-0005-0000-0000-000005000000}"/>
    <cellStyle name="표준 4" xfId="3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1466519</xdr:colOff>
      <xdr:row>0</xdr:row>
      <xdr:rowOff>-1956771</xdr:rowOff>
    </xdr:from>
    <xdr:to>
      <xdr:col>61</xdr:col>
      <xdr:colOff>91742</xdr:colOff>
      <xdr:row>0</xdr:row>
      <xdr:rowOff>-1673690</xdr:rowOff>
    </xdr:to>
    <xdr:grpSp>
      <xdr:nvGrpSpPr>
        <xdr:cNvPr id="9" name="그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31624326" y="-1956771"/>
          <a:ext cx="90416" cy="283081"/>
          <a:chOff x="0" y="0"/>
          <a:chExt cx="92074" cy="283081"/>
        </a:xfrm>
      </xdr:grpSpPr>
      <xdr:pic>
        <xdr:nvPicPr>
          <xdr:cNvPr id="10" name="image3.pn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207"/>
            <a:ext cx="92074" cy="142874"/>
          </a:xfrm>
          <a:prstGeom prst="rect">
            <a:avLst/>
          </a:prstGeom>
        </xdr:spPr>
      </xdr:pic>
      <xdr:pic>
        <xdr:nvPicPr>
          <xdr:cNvPr id="11" name="image3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60</xdr:col>
      <xdr:colOff>1466519</xdr:colOff>
      <xdr:row>0</xdr:row>
      <xdr:rowOff>-2923839</xdr:rowOff>
    </xdr:from>
    <xdr:to>
      <xdr:col>61</xdr:col>
      <xdr:colOff>91742</xdr:colOff>
      <xdr:row>0</xdr:row>
      <xdr:rowOff>-1799510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1624326" y="-2923839"/>
          <a:ext cx="90416" cy="1124329"/>
          <a:chOff x="0" y="0"/>
          <a:chExt cx="92074" cy="1124329"/>
        </a:xfrm>
      </xdr:grpSpPr>
      <xdr:pic>
        <xdr:nvPicPr>
          <xdr:cNvPr id="13" name="image3.pn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207"/>
            <a:ext cx="92074" cy="142874"/>
          </a:xfrm>
          <a:prstGeom prst="rect">
            <a:avLst/>
          </a:prstGeom>
        </xdr:spPr>
      </xdr:pic>
      <xdr:pic>
        <xdr:nvPicPr>
          <xdr:cNvPr id="14" name="image3.pn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2074" cy="142874"/>
          </a:xfrm>
          <a:prstGeom prst="rect">
            <a:avLst/>
          </a:prstGeom>
        </xdr:spPr>
      </xdr:pic>
      <xdr:pic>
        <xdr:nvPicPr>
          <xdr:cNvPr id="15" name="image3.pn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81455"/>
            <a:ext cx="92074" cy="142874"/>
          </a:xfrm>
          <a:prstGeom prst="rect">
            <a:avLst/>
          </a:prstGeom>
        </xdr:spPr>
      </xdr:pic>
      <xdr:pic>
        <xdr:nvPicPr>
          <xdr:cNvPr id="16" name="image3.pn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41247"/>
            <a:ext cx="92074" cy="142874"/>
          </a:xfrm>
          <a:prstGeom prst="rect">
            <a:avLst/>
          </a:prstGeom>
        </xdr:spPr>
      </xdr:pic>
      <xdr:pic>
        <xdr:nvPicPr>
          <xdr:cNvPr id="17" name="image3.pn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60831"/>
            <a:ext cx="92074" cy="142874"/>
          </a:xfrm>
          <a:prstGeom prst="rect">
            <a:avLst/>
          </a:prstGeom>
        </xdr:spPr>
      </xdr:pic>
      <xdr:pic>
        <xdr:nvPicPr>
          <xdr:cNvPr id="18" name="image3.pn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01040"/>
            <a:ext cx="92074" cy="142874"/>
          </a:xfrm>
          <a:prstGeom prst="rect">
            <a:avLst/>
          </a:prstGeom>
        </xdr:spPr>
      </xdr:pic>
      <xdr:pic>
        <xdr:nvPicPr>
          <xdr:cNvPr id="19" name="image3.pn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20623"/>
            <a:ext cx="92074" cy="142874"/>
          </a:xfrm>
          <a:prstGeom prst="rect">
            <a:avLst/>
          </a:prstGeom>
        </xdr:spPr>
      </xdr:pic>
      <xdr:pic>
        <xdr:nvPicPr>
          <xdr:cNvPr id="20" name="image3.pn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80415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60</xdr:col>
      <xdr:colOff>171119</xdr:colOff>
      <xdr:row>0</xdr:row>
      <xdr:rowOff>-4298083</xdr:rowOff>
    </xdr:from>
    <xdr:to>
      <xdr:col>60</xdr:col>
      <xdr:colOff>342187</xdr:colOff>
      <xdr:row>0</xdr:row>
      <xdr:rowOff>-3461857</xdr:rowOff>
    </xdr:to>
    <xdr:grpSp>
      <xdr:nvGrpSpPr>
        <xdr:cNvPr id="21" name="그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31148076" y="-4298083"/>
          <a:ext cx="171068" cy="836226"/>
          <a:chOff x="0" y="0"/>
          <a:chExt cx="171068" cy="836226"/>
        </a:xfrm>
      </xdr:grpSpPr>
      <xdr:pic>
        <xdr:nvPicPr>
          <xdr:cNvPr id="22" name="image1.pn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2520"/>
            <a:ext cx="92074" cy="142874"/>
          </a:xfrm>
          <a:prstGeom prst="rect">
            <a:avLst/>
          </a:prstGeom>
        </xdr:spPr>
      </xdr:pic>
      <xdr:pic>
        <xdr:nvPicPr>
          <xdr:cNvPr id="23" name="image2.pn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59" y="0"/>
            <a:ext cx="138309" cy="135187"/>
          </a:xfrm>
          <a:prstGeom prst="rect">
            <a:avLst/>
          </a:prstGeom>
        </xdr:spPr>
      </xdr:pic>
      <xdr:pic>
        <xdr:nvPicPr>
          <xdr:cNvPr id="24" name="image1.pn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72728"/>
            <a:ext cx="92074" cy="142874"/>
          </a:xfrm>
          <a:prstGeom prst="rect">
            <a:avLst/>
          </a:prstGeom>
        </xdr:spPr>
      </xdr:pic>
      <xdr:pic>
        <xdr:nvPicPr>
          <xdr:cNvPr id="25" name="image1.pn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12936"/>
            <a:ext cx="92074" cy="142874"/>
          </a:xfrm>
          <a:prstGeom prst="rect">
            <a:avLst/>
          </a:prstGeom>
        </xdr:spPr>
      </xdr:pic>
      <xdr:pic>
        <xdr:nvPicPr>
          <xdr:cNvPr id="26" name="image1.pn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53144"/>
            <a:ext cx="92074" cy="142874"/>
          </a:xfrm>
          <a:prstGeom prst="rect">
            <a:avLst/>
          </a:prstGeom>
        </xdr:spPr>
      </xdr:pic>
      <xdr:pic>
        <xdr:nvPicPr>
          <xdr:cNvPr id="27" name="image1.pn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93352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60</xdr:col>
      <xdr:colOff>171119</xdr:colOff>
      <xdr:row>0</xdr:row>
      <xdr:rowOff>-1659815</xdr:rowOff>
    </xdr:from>
    <xdr:to>
      <xdr:col>60</xdr:col>
      <xdr:colOff>263193</xdr:colOff>
      <xdr:row>0</xdr:row>
      <xdr:rowOff>-535486</xdr:rowOff>
    </xdr:to>
    <xdr:grpSp>
      <xdr:nvGrpSpPr>
        <xdr:cNvPr id="28" name="그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31148076" y="-1659815"/>
          <a:ext cx="92074" cy="1124329"/>
          <a:chOff x="0" y="0"/>
          <a:chExt cx="92074" cy="1124329"/>
        </a:xfrm>
      </xdr:grpSpPr>
      <xdr:pic>
        <xdr:nvPicPr>
          <xdr:cNvPr id="29" name="image3.pn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207"/>
            <a:ext cx="92074" cy="142874"/>
          </a:xfrm>
          <a:prstGeom prst="rect">
            <a:avLst/>
          </a:prstGeom>
        </xdr:spPr>
      </xdr:pic>
      <xdr:pic>
        <xdr:nvPicPr>
          <xdr:cNvPr id="30" name="image3.pn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2074" cy="142874"/>
          </a:xfrm>
          <a:prstGeom prst="rect">
            <a:avLst/>
          </a:prstGeom>
        </xdr:spPr>
      </xdr:pic>
      <xdr:pic>
        <xdr:nvPicPr>
          <xdr:cNvPr id="31" name="image3.pn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81455"/>
            <a:ext cx="92074" cy="142874"/>
          </a:xfrm>
          <a:prstGeom prst="rect">
            <a:avLst/>
          </a:prstGeom>
        </xdr:spPr>
      </xdr:pic>
      <xdr:pic>
        <xdr:nvPicPr>
          <xdr:cNvPr id="32" name="image3.pn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41247"/>
            <a:ext cx="92074" cy="142874"/>
          </a:xfrm>
          <a:prstGeom prst="rect">
            <a:avLst/>
          </a:prstGeom>
        </xdr:spPr>
      </xdr:pic>
      <xdr:pic>
        <xdr:nvPicPr>
          <xdr:cNvPr id="33" name="image3.pn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60831"/>
            <a:ext cx="92074" cy="142874"/>
          </a:xfrm>
          <a:prstGeom prst="rect">
            <a:avLst/>
          </a:prstGeom>
        </xdr:spPr>
      </xdr:pic>
      <xdr:pic>
        <xdr:nvPicPr>
          <xdr:cNvPr id="34" name="image3.pn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01040"/>
            <a:ext cx="92074" cy="142874"/>
          </a:xfrm>
          <a:prstGeom prst="rect">
            <a:avLst/>
          </a:prstGeom>
        </xdr:spPr>
      </xdr:pic>
      <xdr:pic>
        <xdr:nvPicPr>
          <xdr:cNvPr id="35" name="image3.pn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20623"/>
            <a:ext cx="92074" cy="142874"/>
          </a:xfrm>
          <a:prstGeom prst="rect">
            <a:avLst/>
          </a:prstGeom>
        </xdr:spPr>
      </xdr:pic>
      <xdr:pic>
        <xdr:nvPicPr>
          <xdr:cNvPr id="36" name="image3.pn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80415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60</xdr:col>
      <xdr:colOff>171119</xdr:colOff>
      <xdr:row>0</xdr:row>
      <xdr:rowOff>-1691595</xdr:rowOff>
    </xdr:from>
    <xdr:to>
      <xdr:col>60</xdr:col>
      <xdr:colOff>342187</xdr:colOff>
      <xdr:row>0</xdr:row>
      <xdr:rowOff>-1135785</xdr:rowOff>
    </xdr:to>
    <xdr:grpSp>
      <xdr:nvGrpSpPr>
        <xdr:cNvPr id="40" name="그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31148076" y="-1691595"/>
          <a:ext cx="171068" cy="555810"/>
          <a:chOff x="0" y="0"/>
          <a:chExt cx="171068" cy="555810"/>
        </a:xfrm>
      </xdr:grpSpPr>
      <xdr:pic>
        <xdr:nvPicPr>
          <xdr:cNvPr id="41" name="image2.pn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59" y="0"/>
            <a:ext cx="138309" cy="135187"/>
          </a:xfrm>
          <a:prstGeom prst="rect">
            <a:avLst/>
          </a:prstGeom>
        </xdr:spPr>
      </xdr:pic>
      <xdr:pic>
        <xdr:nvPicPr>
          <xdr:cNvPr id="42" name="image4.pn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2520"/>
            <a:ext cx="92074" cy="142874"/>
          </a:xfrm>
          <a:prstGeom prst="rect">
            <a:avLst/>
          </a:prstGeom>
        </xdr:spPr>
      </xdr:pic>
      <xdr:pic>
        <xdr:nvPicPr>
          <xdr:cNvPr id="43" name="image4.pn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72728"/>
            <a:ext cx="92074" cy="142874"/>
          </a:xfrm>
          <a:prstGeom prst="rect">
            <a:avLst/>
          </a:prstGeom>
        </xdr:spPr>
      </xdr:pic>
      <xdr:pic>
        <xdr:nvPicPr>
          <xdr:cNvPr id="44" name="image4.p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12936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60</xdr:col>
      <xdr:colOff>171119</xdr:colOff>
      <xdr:row>0</xdr:row>
      <xdr:rowOff>-4609046</xdr:rowOff>
    </xdr:from>
    <xdr:to>
      <xdr:col>60</xdr:col>
      <xdr:colOff>342187</xdr:colOff>
      <xdr:row>0</xdr:row>
      <xdr:rowOff>-3772820</xdr:rowOff>
    </xdr:to>
    <xdr:grpSp>
      <xdr:nvGrpSpPr>
        <xdr:cNvPr id="45" name="그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31148076" y="-4609046"/>
          <a:ext cx="171068" cy="836226"/>
          <a:chOff x="0" y="0"/>
          <a:chExt cx="171068" cy="836226"/>
        </a:xfrm>
      </xdr:grpSpPr>
      <xdr:pic>
        <xdr:nvPicPr>
          <xdr:cNvPr id="46" name="image1.pn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2520"/>
            <a:ext cx="92074" cy="142874"/>
          </a:xfrm>
          <a:prstGeom prst="rect">
            <a:avLst/>
          </a:prstGeom>
        </xdr:spPr>
      </xdr:pic>
      <xdr:pic>
        <xdr:nvPicPr>
          <xdr:cNvPr id="47" name="image2.pn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59" y="0"/>
            <a:ext cx="138309" cy="135187"/>
          </a:xfrm>
          <a:prstGeom prst="rect">
            <a:avLst/>
          </a:prstGeom>
        </xdr:spPr>
      </xdr:pic>
      <xdr:pic>
        <xdr:nvPicPr>
          <xdr:cNvPr id="48" name="image1.pn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72728"/>
            <a:ext cx="92074" cy="142874"/>
          </a:xfrm>
          <a:prstGeom prst="rect">
            <a:avLst/>
          </a:prstGeom>
        </xdr:spPr>
      </xdr:pic>
      <xdr:pic>
        <xdr:nvPicPr>
          <xdr:cNvPr id="49" name="image1.pn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12936"/>
            <a:ext cx="92074" cy="142874"/>
          </a:xfrm>
          <a:prstGeom prst="rect">
            <a:avLst/>
          </a:prstGeom>
        </xdr:spPr>
      </xdr:pic>
      <xdr:pic>
        <xdr:nvPicPr>
          <xdr:cNvPr id="50" name="image1.pn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53144"/>
            <a:ext cx="92074" cy="142874"/>
          </a:xfrm>
          <a:prstGeom prst="rect">
            <a:avLst/>
          </a:prstGeom>
        </xdr:spPr>
      </xdr:pic>
      <xdr:pic>
        <xdr:nvPicPr>
          <xdr:cNvPr id="51" name="image1.pn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93352"/>
            <a:ext cx="92074" cy="1428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0"/>
  <sheetViews>
    <sheetView tabSelected="1" zoomScale="85" zoomScaleNormal="85" workbookViewId="0">
      <pane ySplit="1" topLeftCell="A2" activePane="bottomLeft" state="frozen"/>
      <selection pane="bottomLeft" activeCell="C2" sqref="C2:C60"/>
    </sheetView>
  </sheetViews>
  <sheetFormatPr defaultColWidth="9.140625" defaultRowHeight="13.5"/>
  <cols>
    <col min="1" max="1" width="14" style="105" bestFit="1" customWidth="1"/>
    <col min="2" max="2" width="10.7109375" style="105" bestFit="1" customWidth="1"/>
    <col min="3" max="3" width="75.140625" style="105" customWidth="1"/>
    <col min="4" max="4" width="17.85546875" style="105" customWidth="1"/>
    <col min="5" max="5" width="10.7109375" style="106" bestFit="1" customWidth="1"/>
    <col min="6" max="6" width="8.42578125" style="105" bestFit="1" customWidth="1"/>
    <col min="7" max="9" width="8.5703125" style="105" bestFit="1" customWidth="1"/>
    <col min="10" max="11" width="18" style="105" customWidth="1"/>
    <col min="12" max="12" width="7.5703125" style="105" customWidth="1"/>
    <col min="13" max="14" width="18" style="105" customWidth="1"/>
    <col min="15" max="15" width="7.5703125" style="105" customWidth="1"/>
    <col min="16" max="17" width="13.7109375" style="105" customWidth="1"/>
    <col min="18" max="23" width="8.5703125" style="105" customWidth="1"/>
    <col min="24" max="24" width="8.5703125" style="105" bestFit="1" customWidth="1"/>
    <col min="25" max="25" width="8" style="105" bestFit="1" customWidth="1"/>
    <col min="26" max="26" width="10.7109375" style="105" bestFit="1" customWidth="1"/>
    <col min="27" max="28" width="8.5703125" style="105" bestFit="1" customWidth="1"/>
    <col min="29" max="30" width="10.7109375" style="105" bestFit="1" customWidth="1"/>
    <col min="31" max="31" width="149.7109375" style="105" customWidth="1"/>
    <col min="32" max="33" width="10.7109375" style="105" bestFit="1" customWidth="1"/>
    <col min="34" max="34" width="11.140625" style="105" customWidth="1"/>
    <col min="35" max="36" width="12.85546875" style="105" customWidth="1"/>
    <col min="37" max="37" width="8" style="105" bestFit="1" customWidth="1"/>
    <col min="38" max="39" width="12.140625" style="105" bestFit="1" customWidth="1"/>
    <col min="40" max="40" width="14.5703125" style="105" bestFit="1" customWidth="1"/>
    <col min="41" max="41" width="10.5703125" style="105" bestFit="1" customWidth="1"/>
    <col min="42" max="42" width="12.140625" style="105" bestFit="1" customWidth="1"/>
    <col min="43" max="45" width="14.5703125" style="105" bestFit="1" customWidth="1"/>
    <col min="46" max="46" width="18.42578125" style="105" bestFit="1" customWidth="1"/>
    <col min="47" max="47" width="17" style="105" bestFit="1" customWidth="1"/>
    <col min="48" max="48" width="19.42578125" style="105" bestFit="1" customWidth="1"/>
    <col min="49" max="49" width="14.5703125" style="105" bestFit="1" customWidth="1"/>
    <col min="50" max="51" width="19.42578125" style="105" bestFit="1" customWidth="1"/>
    <col min="52" max="52" width="14.5703125" style="105" bestFit="1" customWidth="1"/>
    <col min="53" max="16384" width="9.140625" style="105"/>
  </cols>
  <sheetData>
    <row r="1" spans="1:52" s="104" customFormat="1">
      <c r="A1" s="102" t="s">
        <v>0</v>
      </c>
      <c r="B1" s="102" t="s">
        <v>1</v>
      </c>
      <c r="C1" s="102" t="s">
        <v>1149</v>
      </c>
      <c r="D1" s="102" t="s">
        <v>1031</v>
      </c>
      <c r="E1" s="101" t="s">
        <v>2</v>
      </c>
      <c r="F1" s="102" t="s">
        <v>3</v>
      </c>
      <c r="G1" s="102" t="s">
        <v>4</v>
      </c>
      <c r="H1" s="102" t="s">
        <v>5</v>
      </c>
      <c r="I1" s="102" t="s">
        <v>6</v>
      </c>
      <c r="J1" s="102" t="s">
        <v>1150</v>
      </c>
      <c r="K1" s="102" t="s">
        <v>1151</v>
      </c>
      <c r="L1" s="102" t="s">
        <v>7</v>
      </c>
      <c r="M1" s="102" t="s">
        <v>1152</v>
      </c>
      <c r="N1" s="102" t="s">
        <v>1153</v>
      </c>
      <c r="O1" s="102" t="s">
        <v>8</v>
      </c>
      <c r="P1" s="102" t="s">
        <v>9</v>
      </c>
      <c r="Q1" s="102" t="s">
        <v>1154</v>
      </c>
      <c r="R1" s="102" t="s">
        <v>10</v>
      </c>
      <c r="S1" s="102" t="s">
        <v>11</v>
      </c>
      <c r="T1" s="102" t="s">
        <v>12</v>
      </c>
      <c r="U1" s="102" t="s">
        <v>13</v>
      </c>
      <c r="V1" s="102" t="s">
        <v>14</v>
      </c>
      <c r="W1" s="102" t="s">
        <v>15</v>
      </c>
      <c r="X1" s="102" t="s">
        <v>16</v>
      </c>
      <c r="Y1" s="102" t="s">
        <v>17</v>
      </c>
      <c r="Z1" s="102" t="s">
        <v>18</v>
      </c>
      <c r="AA1" s="102" t="s">
        <v>19</v>
      </c>
      <c r="AB1" s="102" t="s">
        <v>20</v>
      </c>
      <c r="AC1" s="102" t="s">
        <v>21</v>
      </c>
      <c r="AD1" s="102" t="s">
        <v>22</v>
      </c>
      <c r="AE1" s="102" t="s">
        <v>1155</v>
      </c>
      <c r="AF1" s="102" t="s">
        <v>1156</v>
      </c>
      <c r="AG1" s="102" t="s">
        <v>23</v>
      </c>
      <c r="AH1" s="102" t="s">
        <v>1032</v>
      </c>
      <c r="AI1" s="102" t="s">
        <v>24</v>
      </c>
      <c r="AJ1" s="102" t="s">
        <v>25</v>
      </c>
      <c r="AK1" s="102" t="s">
        <v>26</v>
      </c>
      <c r="AL1" s="102" t="s">
        <v>844</v>
      </c>
      <c r="AM1" s="102" t="s">
        <v>845</v>
      </c>
      <c r="AN1" s="102" t="s">
        <v>846</v>
      </c>
      <c r="AO1" s="102" t="s">
        <v>1157</v>
      </c>
      <c r="AP1" s="102" t="s">
        <v>840</v>
      </c>
      <c r="AQ1" s="102" t="s">
        <v>841</v>
      </c>
      <c r="AR1" s="102" t="s">
        <v>842</v>
      </c>
      <c r="AS1" s="102" t="s">
        <v>843</v>
      </c>
      <c r="AT1" s="103" t="s">
        <v>894</v>
      </c>
      <c r="AU1" s="103" t="s">
        <v>27</v>
      </c>
      <c r="AV1" s="103" t="s">
        <v>28</v>
      </c>
      <c r="AW1" s="103" t="s">
        <v>29</v>
      </c>
      <c r="AX1" s="103" t="s">
        <v>30</v>
      </c>
      <c r="AY1" s="103" t="s">
        <v>895</v>
      </c>
      <c r="AZ1" s="102" t="s">
        <v>1158</v>
      </c>
    </row>
    <row r="2" spans="1:52">
      <c r="A2" s="105">
        <f>Worksheet2!A2</f>
        <v>190920001</v>
      </c>
      <c r="B2" s="105" t="str">
        <f>Worksheet2!B2</f>
        <v>맨션</v>
      </c>
      <c r="C2" s="105" t="str">
        <f>CONCATENATE(Worksheet2!C2,"",Worksheet2!D2,"",Worksheet2!E2,"",Worksheet2!F2,"",Worksheet2!G2,"",Worksheet2!H2,"",Worksheet2!I2,"")</f>
        <v>ＩＲＩＳ.ｂｌｄ#205(ＩＲＩＳ.ｂｌｄ)</v>
      </c>
      <c r="D2" s="105" t="str">
        <f>Worksheet2!K2</f>
        <v>東京都板橋区高島平２丁目１－２２</v>
      </c>
      <c r="E2" s="106" t="str">
        <f>Worksheet2!L2</f>
        <v>205</v>
      </c>
      <c r="F2" s="105">
        <f>Worksheet2!M2</f>
        <v>55000</v>
      </c>
      <c r="G2" s="105">
        <f>Worksheet2!N2</f>
        <v>5000</v>
      </c>
      <c r="H2" s="105">
        <f>Worksheet2!O2</f>
        <v>1</v>
      </c>
      <c r="I2" s="105">
        <f>Worksheet2!P2</f>
        <v>1</v>
      </c>
      <c r="J2" s="105" t="str">
        <f>CONCATENATE(Worksheet2!Q2,"",Worksheet2!R2,"",Worksheet2!S2,"",Worksheet2!T2,"")</f>
        <v>토에이 미타센(三田線)</v>
      </c>
      <c r="K2" s="105" t="str">
        <f>CONCATENATE(Worksheet2!U2,"",Worksheet2!V2,"",Worksheet2!W2,"",Worksheet2!X2,"")</f>
        <v>니시다이（西台)</v>
      </c>
      <c r="L2" s="107" t="str">
        <f>Worksheet2!Y2</f>
        <v>15</v>
      </c>
      <c r="M2" s="105" t="str">
        <f>CONCATENATE(Worksheet2!Z2,"",Worksheet2!AA2,"",Worksheet2!AB2,"",Worksheet2!AC2,"")</f>
        <v/>
      </c>
      <c r="N2" s="105" t="str">
        <f>CONCATENATE(Worksheet2!AD2,"",Worksheet2!AE2,"",Worksheet2!AF2,"",Worksheet2!AG2,"")</f>
        <v/>
      </c>
      <c r="P2" s="108" t="str">
        <f>Worksheet2!AI2</f>
        <v>도쿄（東京都）</v>
      </c>
      <c r="Q2" s="105" t="str">
        <f>CONCATENATE(Worksheet2!AJ2,"",Worksheet2!AK2,"",Worksheet2!AL2,"",Worksheet2!AM2,"")</f>
        <v>이타바시구(板橋区)</v>
      </c>
      <c r="R2" s="108" t="s">
        <v>33</v>
      </c>
      <c r="S2" s="105">
        <f>Worksheet2!AO2</f>
        <v>50</v>
      </c>
      <c r="T2" s="108" t="s">
        <v>34</v>
      </c>
      <c r="U2" s="105">
        <f>Worksheet2!AQ2</f>
        <v>55</v>
      </c>
      <c r="V2" s="108" t="s">
        <v>35</v>
      </c>
      <c r="W2" s="105">
        <f>Worksheet2!AS2</f>
        <v>50</v>
      </c>
      <c r="X2" s="105" t="str">
        <f>Worksheet2!AT2</f>
        <v>1K</v>
      </c>
      <c r="Y2" s="109" t="str">
        <f>Worksheet2!AU2</f>
        <v>26.35</v>
      </c>
      <c r="Z2" s="105" t="str">
        <f>CONCATENATE(Worksheet2!AV2,"",Worksheet2!AW2,"")</f>
        <v>RC조</v>
      </c>
      <c r="AA2" s="105">
        <f>Worksheet2!AX2</f>
        <v>2</v>
      </c>
      <c r="AB2" s="105">
        <f>Worksheet2!AY2</f>
        <v>5</v>
      </c>
      <c r="AC2" s="105">
        <f>Worksheet2!AZ2</f>
        <v>1995</v>
      </c>
      <c r="AD2" s="105" t="str">
        <f>Worksheet2!BA2</f>
        <v>즉시</v>
      </c>
      <c r="AE2" s="105" t="str">
        <f>CONCATENATE(Worksheet2!BB2,"",Worksheet2!BC2,"",Worksheet2!BD2,"",Worksheet2!BE2,"",Worksheet2!BF2,"",Worksheet2!BG2,"",Worksheet2!BH2,"",Worksheet2!BI2,"",Worksheet2!BJ2,"",Worksheet2!BK2,"",Worksheet2!BL2,"",Worksheet2!BM2,"",Worksheet2!BN2,"",Worksheet2!BO2,"",)</f>
        <v>보증인필요없음,에어컨,2층이상,한국에서신청가능,워킹비자신청가능,엘리베이터,화장실욕실분리,가스렌지,실내세탁기,옷장,</v>
      </c>
      <c r="AG2" s="105">
        <f>Worksheet2!BQ2</f>
        <v>0</v>
      </c>
      <c r="AH2" s="105" t="str">
        <f>Worksheet2!BR2</f>
        <v>アムス・エステート</v>
      </c>
      <c r="AI2" s="105" t="str">
        <f>Worksheet2!BS2</f>
        <v>03-5958-0099</v>
      </c>
      <c r="AJ2" s="105" t="str">
        <f>Worksheet2!BT2</f>
        <v>03-5958-0014</v>
      </c>
      <c r="AK2" s="105">
        <f>Worksheet2!BU2</f>
        <v>50</v>
      </c>
      <c r="AL2" s="105" t="str">
        <f>Worksheet2!BV2</f>
        <v>ライフサポート</v>
      </c>
      <c r="AM2" s="105">
        <f>Worksheet2!BW2</f>
        <v>0</v>
      </c>
      <c r="AN2" s="105">
        <f>Worksheet2!BX2</f>
        <v>0</v>
      </c>
      <c r="AO2" s="108" t="s">
        <v>31</v>
      </c>
      <c r="AP2" s="105">
        <f>Worksheet2!BY2</f>
        <v>55000</v>
      </c>
      <c r="AQ2" s="105">
        <f>Worksheet2!BZ2</f>
        <v>5000</v>
      </c>
      <c r="AR2" s="105">
        <f>Worksheet2!CA2</f>
        <v>55000</v>
      </c>
      <c r="AS2" s="105">
        <f>Worksheet2!CB2</f>
        <v>55000</v>
      </c>
      <c r="AT2" s="105">
        <f>Worksheet2!CC2</f>
        <v>30000</v>
      </c>
      <c r="AU2" s="105">
        <f>Worksheet2!CD2</f>
        <v>0</v>
      </c>
      <c r="AV2" s="105">
        <f>Worksheet2!CE2</f>
        <v>15000</v>
      </c>
      <c r="AW2" s="105">
        <f>Worksheet2!CF2</f>
        <v>15000</v>
      </c>
      <c r="AX2" s="105">
        <f>Worksheet2!CG2</f>
        <v>0</v>
      </c>
      <c r="AY2" s="105">
        <f>Worksheet2!CH2</f>
        <v>59400.000000000007</v>
      </c>
      <c r="AZ2" s="105">
        <f t="shared" ref="AZ2" si="0">SUM(AR2:AY2)</f>
        <v>229400</v>
      </c>
    </row>
    <row r="3" spans="1:52">
      <c r="A3" s="105">
        <f>Worksheet2!A3</f>
        <v>190920002</v>
      </c>
      <c r="B3" s="105" t="str">
        <f>Worksheet2!B3</f>
        <v>맨션</v>
      </c>
      <c r="C3" s="105" t="str">
        <f>CONCATENATE(Worksheet2!C3,"",Worksheet2!D3,"",Worksheet2!E3,"",Worksheet2!F3,"",Worksheet2!G3,"",Worksheet2!H3,"",Worksheet2!I3,"")</f>
        <v>ＩＲＩＳ.ｂｌｄ#305(ＩＲＩＳ.ｂｌｄ)</v>
      </c>
      <c r="D3" s="105" t="str">
        <f>Worksheet2!K3</f>
        <v>東京都板橋区高島平２丁目１－２２</v>
      </c>
      <c r="E3" s="106" t="str">
        <f>Worksheet2!L3</f>
        <v>305</v>
      </c>
      <c r="F3" s="105">
        <f>Worksheet2!M3</f>
        <v>71000</v>
      </c>
      <c r="G3" s="105">
        <f>Worksheet2!N3</f>
        <v>5000</v>
      </c>
      <c r="H3" s="105">
        <f>Worksheet2!O3</f>
        <v>1</v>
      </c>
      <c r="I3" s="105">
        <f>Worksheet2!P3</f>
        <v>1</v>
      </c>
      <c r="J3" s="105" t="str">
        <f>CONCATENATE(Worksheet2!Q3,"",Worksheet2!R3,"",Worksheet2!S3,"",Worksheet2!T3,"")</f>
        <v>토에이 미타센(三田線)</v>
      </c>
      <c r="K3" s="105" t="str">
        <f>CONCATENATE(Worksheet2!U3,"",Worksheet2!V3,"",Worksheet2!W3,"",Worksheet2!X3,"")</f>
        <v>니시다이（西台)</v>
      </c>
      <c r="L3" s="107" t="str">
        <f>Worksheet2!Y3</f>
        <v>15</v>
      </c>
      <c r="M3" s="105" t="str">
        <f>CONCATENATE(Worksheet2!Z3,"",Worksheet2!AA3,"",Worksheet2!AB3,"",Worksheet2!AC3,"")</f>
        <v/>
      </c>
      <c r="N3" s="105" t="str">
        <f>CONCATENATE(Worksheet2!AD3,"",Worksheet2!AE3,"",Worksheet2!AF3,"",Worksheet2!AG3,"")</f>
        <v/>
      </c>
      <c r="P3" s="108" t="str">
        <f>Worksheet2!AI3</f>
        <v>도쿄（東京都）</v>
      </c>
      <c r="Q3" s="105" t="str">
        <f>CONCATENATE(Worksheet2!AJ3,"",Worksheet2!AK3,"",Worksheet2!AL3,"",Worksheet2!AM3,"")</f>
        <v>이타바시구(板橋区)</v>
      </c>
      <c r="R3" s="108" t="s">
        <v>33</v>
      </c>
      <c r="S3" s="105">
        <f>Worksheet2!AO3</f>
        <v>50</v>
      </c>
      <c r="T3" s="108" t="s">
        <v>34</v>
      </c>
      <c r="U3" s="105">
        <f>Worksheet2!AQ3</f>
        <v>55</v>
      </c>
      <c r="V3" s="108" t="s">
        <v>35</v>
      </c>
      <c r="W3" s="105">
        <f>Worksheet2!AS3</f>
        <v>50</v>
      </c>
      <c r="X3" s="105" t="str">
        <f>Worksheet2!AT3</f>
        <v>1R</v>
      </c>
      <c r="Y3" s="109" t="str">
        <f>Worksheet2!AU3</f>
        <v>34.02</v>
      </c>
      <c r="Z3" s="105" t="str">
        <f>CONCATENATE(Worksheet2!AV3,"",Worksheet2!AW3,"")</f>
        <v>RC조</v>
      </c>
      <c r="AA3" s="105">
        <f>Worksheet2!AX3</f>
        <v>3</v>
      </c>
      <c r="AB3" s="105">
        <f>Worksheet2!AY3</f>
        <v>5</v>
      </c>
      <c r="AC3" s="105">
        <f>Worksheet2!AZ3</f>
        <v>1995</v>
      </c>
      <c r="AD3" s="105" t="str">
        <f>Worksheet2!BA3</f>
        <v>2019년10월예정</v>
      </c>
      <c r="AE3" s="105" t="str">
        <f>CONCATENATE(Worksheet2!BB3,"",Worksheet2!BC3,"",Worksheet2!BD3,"",Worksheet2!BE3,"",Worksheet2!BF3,"",Worksheet2!BG3,"",Worksheet2!BH3,"",Worksheet2!BI3,"",Worksheet2!BJ3,"",Worksheet2!BK3,"",Worksheet2!BL3,"",Worksheet2!BM3,"",Worksheet2!BN3,"",Worksheet2!BO3,"",)</f>
        <v>보증인필요없음,에어컨,2층이상,한국에서신청가능,워킹비자신청가능,엘리베이터,화장실욕실분리,가스렌지,2인입주상담,</v>
      </c>
      <c r="AG3" s="105">
        <f>Worksheet2!BQ3</f>
        <v>0</v>
      </c>
      <c r="AH3" s="105" t="str">
        <f>Worksheet2!BR3</f>
        <v>アムス・エステート</v>
      </c>
      <c r="AI3" s="105" t="str">
        <f>Worksheet2!BS3</f>
        <v>03-5958-0099</v>
      </c>
      <c r="AJ3" s="105" t="str">
        <f>Worksheet2!BT3</f>
        <v>03-5958-0014</v>
      </c>
      <c r="AK3" s="105">
        <f>Worksheet2!BU3</f>
        <v>50</v>
      </c>
      <c r="AL3" s="105" t="str">
        <f>Worksheet2!BV3</f>
        <v>ライフサポート</v>
      </c>
      <c r="AM3" s="105">
        <f>Worksheet2!BW3</f>
        <v>0</v>
      </c>
      <c r="AN3" s="105">
        <f>Worksheet2!BX3</f>
        <v>0</v>
      </c>
      <c r="AO3" s="108" t="s">
        <v>31</v>
      </c>
      <c r="AP3" s="105">
        <f>Worksheet2!BY3</f>
        <v>71000</v>
      </c>
      <c r="AQ3" s="105">
        <f>Worksheet2!BZ3</f>
        <v>5000</v>
      </c>
      <c r="AR3" s="105">
        <f>Worksheet2!CA3</f>
        <v>71000</v>
      </c>
      <c r="AS3" s="105">
        <f>Worksheet2!CB3</f>
        <v>71000</v>
      </c>
      <c r="AT3" s="105">
        <f>Worksheet2!CC3</f>
        <v>38000</v>
      </c>
      <c r="AU3" s="105">
        <f>Worksheet2!CD3</f>
        <v>0</v>
      </c>
      <c r="AV3" s="105">
        <f>Worksheet2!CE3</f>
        <v>15000</v>
      </c>
      <c r="AW3" s="105">
        <f>Worksheet2!CF3</f>
        <v>15000</v>
      </c>
      <c r="AX3" s="105">
        <f>Worksheet2!CG3</f>
        <v>0</v>
      </c>
      <c r="AY3" s="105">
        <f>Worksheet2!CH3</f>
        <v>76680</v>
      </c>
      <c r="AZ3" s="105">
        <f t="shared" ref="AZ3:AZ60" si="1">SUM(AR3:AY3)</f>
        <v>286680</v>
      </c>
    </row>
    <row r="4" spans="1:52">
      <c r="A4" s="105">
        <f>Worksheet2!A4</f>
        <v>190920003</v>
      </c>
      <c r="B4" s="105" t="str">
        <f>Worksheet2!B4</f>
        <v>맨션</v>
      </c>
      <c r="C4" s="105" t="str">
        <f>CONCATENATE(Worksheet2!C4,"",Worksheet2!D4,"",Worksheet2!E4,"",Worksheet2!F4,"",Worksheet2!G4,"",Worksheet2!H4,"",Worksheet2!I4,"")</f>
        <v>ＩＲＩＳ.ｂｌｄ#406(ＩＲＩＳ.ｂｌｄ)★시키킹,레이킹X★</v>
      </c>
      <c r="D4" s="105" t="str">
        <f>Worksheet2!K4</f>
        <v>東京都板橋区高島平２丁目１－２２</v>
      </c>
      <c r="E4" s="106" t="str">
        <f>Worksheet2!L4</f>
        <v>406</v>
      </c>
      <c r="F4" s="105">
        <f>Worksheet2!M4</f>
        <v>45000</v>
      </c>
      <c r="G4" s="105">
        <f>Worksheet2!N4</f>
        <v>5000</v>
      </c>
      <c r="H4" s="105">
        <f>Worksheet2!O4</f>
        <v>0</v>
      </c>
      <c r="I4" s="105">
        <f>Worksheet2!P4</f>
        <v>0</v>
      </c>
      <c r="J4" s="105" t="str">
        <f>CONCATENATE(Worksheet2!Q4,"",Worksheet2!R4,"",Worksheet2!S4,"",Worksheet2!T4,"")</f>
        <v>토에이 미타센(三田線)</v>
      </c>
      <c r="K4" s="105" t="str">
        <f>CONCATENATE(Worksheet2!U4,"",Worksheet2!V4,"",Worksheet2!W4,"",Worksheet2!X4,"")</f>
        <v>니시다이（西台)</v>
      </c>
      <c r="L4" s="107" t="str">
        <f>Worksheet2!Y4</f>
        <v>15</v>
      </c>
      <c r="M4" s="105" t="str">
        <f>CONCATENATE(Worksheet2!Z4,"",Worksheet2!AA4,"",Worksheet2!AB4,"",Worksheet2!AC4,"")</f>
        <v/>
      </c>
      <c r="N4" s="105" t="str">
        <f>CONCATENATE(Worksheet2!AD4,"",Worksheet2!AE4,"",Worksheet2!AF4,"",Worksheet2!AG4,"")</f>
        <v/>
      </c>
      <c r="P4" s="108" t="str">
        <f>Worksheet2!AI4</f>
        <v>도쿄（東京都）</v>
      </c>
      <c r="Q4" s="105" t="str">
        <f>CONCATENATE(Worksheet2!AJ4,"",Worksheet2!AK4,"",Worksheet2!AL4,"",Worksheet2!AM4,"")</f>
        <v>이타바시구(板橋区)</v>
      </c>
      <c r="R4" s="108" t="s">
        <v>33</v>
      </c>
      <c r="S4" s="105">
        <f>Worksheet2!AO4</f>
        <v>50</v>
      </c>
      <c r="T4" s="108" t="s">
        <v>34</v>
      </c>
      <c r="U4" s="105">
        <f>Worksheet2!AQ4</f>
        <v>55</v>
      </c>
      <c r="V4" s="108" t="s">
        <v>35</v>
      </c>
      <c r="W4" s="105">
        <f>Worksheet2!AS4</f>
        <v>50</v>
      </c>
      <c r="X4" s="105" t="str">
        <f>Worksheet2!AT4</f>
        <v>1R</v>
      </c>
      <c r="Y4" s="109" t="str">
        <f>Worksheet2!AU4</f>
        <v>17.01</v>
      </c>
      <c r="Z4" s="105" t="str">
        <f>CONCATENATE(Worksheet2!AV4,"",Worksheet2!AW4,"")</f>
        <v>RC조</v>
      </c>
      <c r="AA4" s="105">
        <f>Worksheet2!AX4</f>
        <v>4</v>
      </c>
      <c r="AB4" s="105">
        <f>Worksheet2!AY4</f>
        <v>5</v>
      </c>
      <c r="AC4" s="105">
        <f>Worksheet2!AZ4</f>
        <v>1995</v>
      </c>
      <c r="AD4" s="105" t="str">
        <f>Worksheet2!BA4</f>
        <v>2019년11월예정</v>
      </c>
      <c r="AE4" s="105" t="str">
        <f>CONCATENATE(Worksheet2!BB4,"",Worksheet2!BC4,"",Worksheet2!BD4,"",Worksheet2!BE4,"",Worksheet2!BF4,"",Worksheet2!BG4,"",Worksheet2!BH4,"",Worksheet2!BI4,"",Worksheet2!BJ4,"",Worksheet2!BK4,"",Worksheet2!BL4,"",Worksheet2!BM4,"",Worksheet2!BN4,"",Worksheet2!BO4,"",)</f>
        <v>보증인필요없음,에어컨,2층이상,한국에서신청가능,워킹비자신청가능,엘리베이터,인덕션(IH),옷장,</v>
      </c>
      <c r="AG4" s="105">
        <f>Worksheet2!BQ4</f>
        <v>0</v>
      </c>
      <c r="AH4" s="105" t="str">
        <f>Worksheet2!BR4</f>
        <v>アムス・エステート</v>
      </c>
      <c r="AI4" s="105" t="str">
        <f>Worksheet2!BS4</f>
        <v>03-5958-0099</v>
      </c>
      <c r="AJ4" s="105" t="str">
        <f>Worksheet2!BT4</f>
        <v>03-5958-0014</v>
      </c>
      <c r="AK4" s="105">
        <f>Worksheet2!BU4</f>
        <v>50</v>
      </c>
      <c r="AL4" s="105" t="str">
        <f>Worksheet2!BV4</f>
        <v>ライフサポート</v>
      </c>
      <c r="AM4" s="105">
        <f>Worksheet2!BW4</f>
        <v>0</v>
      </c>
      <c r="AN4" s="105">
        <f>Worksheet2!BX4</f>
        <v>0</v>
      </c>
      <c r="AO4" s="108" t="s">
        <v>31</v>
      </c>
      <c r="AP4" s="105">
        <f>Worksheet2!BY4</f>
        <v>45000</v>
      </c>
      <c r="AQ4" s="105">
        <f>Worksheet2!BZ4</f>
        <v>5000</v>
      </c>
      <c r="AR4" s="105">
        <f>Worksheet2!CA4</f>
        <v>0</v>
      </c>
      <c r="AS4" s="105">
        <f>Worksheet2!CB4</f>
        <v>0</v>
      </c>
      <c r="AT4" s="105">
        <f>Worksheet2!CC4</f>
        <v>25000</v>
      </c>
      <c r="AU4" s="105">
        <f>Worksheet2!CD4</f>
        <v>0</v>
      </c>
      <c r="AV4" s="105">
        <f>Worksheet2!CE4</f>
        <v>15000</v>
      </c>
      <c r="AW4" s="105">
        <f>Worksheet2!CF4</f>
        <v>15000</v>
      </c>
      <c r="AX4" s="105">
        <f>Worksheet2!CG4</f>
        <v>0</v>
      </c>
      <c r="AY4" s="105">
        <f>Worksheet2!CH4</f>
        <v>48600</v>
      </c>
      <c r="AZ4" s="105">
        <f t="shared" si="1"/>
        <v>103600</v>
      </c>
    </row>
    <row r="5" spans="1:52">
      <c r="A5" s="105">
        <f>Worksheet2!A5</f>
        <v>190920004</v>
      </c>
      <c r="B5" s="105" t="str">
        <f>Worksheet2!B5</f>
        <v>맨션</v>
      </c>
      <c r="C5" s="105" t="str">
        <f>CONCATENATE(Worksheet2!C5,"",Worksheet2!D5,"",Worksheet2!E5,"",Worksheet2!F5,"",Worksheet2!G5,"",Worksheet2!H5,"",Worksheet2!I5,"")</f>
        <v>アムス志村#502(아무스시무라)</v>
      </c>
      <c r="D5" s="105" t="str">
        <f>Worksheet2!K5</f>
        <v>東京都板橋区志村１丁目１３－５</v>
      </c>
      <c r="E5" s="106" t="str">
        <f>Worksheet2!L5</f>
        <v>502</v>
      </c>
      <c r="F5" s="105">
        <f>Worksheet2!M5</f>
        <v>75000</v>
      </c>
      <c r="G5" s="105">
        <f>Worksheet2!N5</f>
        <v>8000</v>
      </c>
      <c r="H5" s="105">
        <f>Worksheet2!O5</f>
        <v>1</v>
      </c>
      <c r="I5" s="105">
        <f>Worksheet2!P5</f>
        <v>1</v>
      </c>
      <c r="J5" s="105" t="str">
        <f>CONCATENATE(Worksheet2!Q5,"",Worksheet2!R5,"",Worksheet2!S5,"",Worksheet2!T5,"")</f>
        <v>토에이 미타센(三田線)</v>
      </c>
      <c r="K5" s="105" t="str">
        <f>CONCATENATE(Worksheet2!U5,"",Worksheet2!V5,"",Worksheet2!W5,"",Worksheet2!X5,"")</f>
        <v>시무라사카우에（志村坂上)</v>
      </c>
      <c r="L5" s="107" t="str">
        <f>Worksheet2!Y5</f>
        <v>1</v>
      </c>
      <c r="M5" s="105" t="str">
        <f>CONCATENATE(Worksheet2!Z5,"",Worksheet2!AA5,"",Worksheet2!AB5,"",Worksheet2!AC5,"")</f>
        <v>토에이 미타센(三田線)</v>
      </c>
      <c r="N5" s="105" t="str">
        <f>CONCATENATE(Worksheet2!AD5,"",Worksheet2!AE5,"",Worksheet2!AF5,"",Worksheet2!AG5,"")</f>
        <v>시무라산쵸메（志村三丁目)</v>
      </c>
      <c r="O5" s="105" t="str">
        <f>Worksheet2!AH5</f>
        <v>12</v>
      </c>
      <c r="P5" s="108" t="str">
        <f>Worksheet2!AI5</f>
        <v>도쿄（東京都）</v>
      </c>
      <c r="Q5" s="105" t="str">
        <f>CONCATENATE(Worksheet2!AJ5,"",Worksheet2!AK5,"",Worksheet2!AL5,"",Worksheet2!AM5,"")</f>
        <v>이타바시구(板橋区)</v>
      </c>
      <c r="R5" s="108" t="s">
        <v>33</v>
      </c>
      <c r="S5" s="105">
        <f>Worksheet2!AO5</f>
        <v>35</v>
      </c>
      <c r="T5" s="108" t="s">
        <v>34</v>
      </c>
      <c r="U5" s="105">
        <f>Worksheet2!AQ5</f>
        <v>40</v>
      </c>
      <c r="V5" s="108" t="s">
        <v>35</v>
      </c>
      <c r="W5" s="105">
        <f>Worksheet2!AS5</f>
        <v>30</v>
      </c>
      <c r="X5" s="105" t="str">
        <f>Worksheet2!AT5</f>
        <v>1R</v>
      </c>
      <c r="Y5" s="109" t="str">
        <f>Worksheet2!AU5</f>
        <v>28.09</v>
      </c>
      <c r="Z5" s="105" t="str">
        <f>CONCATENATE(Worksheet2!AV5,"",Worksheet2!AW5,"")</f>
        <v>RC조</v>
      </c>
      <c r="AA5" s="105">
        <f>Worksheet2!AX5</f>
        <v>5</v>
      </c>
      <c r="AB5" s="105">
        <f>Worksheet2!AY5</f>
        <v>10</v>
      </c>
      <c r="AC5" s="105">
        <f>Worksheet2!AZ5</f>
        <v>2003</v>
      </c>
      <c r="AD5" s="105" t="str">
        <f>Worksheet2!BA5</f>
        <v>2019년10월예정</v>
      </c>
      <c r="AE5" s="105" t="str">
        <f>CONCATENATE(Worksheet2!BB5,"",Worksheet2!BC5,"",Worksheet2!BD5,"",Worksheet2!BE5,"",Worksheet2!BF5,"",Worksheet2!BG5,"",Worksheet2!BH5,"",Worksheet2!BI5,"",Worksheet2!BJ5,"",Worksheet2!BK5,"",Worksheet2!BL5,"",Worksheet2!BM5,"",Worksheet2!BN5,"",Worksheet2!BO5,"",)</f>
        <v>보증인필요없음,에어컨,2층이상,한국에서신청가능,워킹비자신청가능,엘리베이터,오토락,화장실욕실분리,가스렌지,실내세탁기,옷장,</v>
      </c>
      <c r="AG5" s="105">
        <f>Worksheet2!BQ5</f>
        <v>0</v>
      </c>
      <c r="AH5" s="105" t="str">
        <f>Worksheet2!BR5</f>
        <v>アムス・エステート</v>
      </c>
      <c r="AI5" s="105" t="str">
        <f>Worksheet2!BS5</f>
        <v>03-5958-0099</v>
      </c>
      <c r="AJ5" s="105" t="str">
        <f>Worksheet2!BT5</f>
        <v>03-5958-0014</v>
      </c>
      <c r="AK5" s="105">
        <f>Worksheet2!BU5</f>
        <v>0</v>
      </c>
      <c r="AL5" s="105" t="str">
        <f>Worksheet2!BV5</f>
        <v>ライフサポート</v>
      </c>
      <c r="AM5" s="105">
        <f>Worksheet2!BW5</f>
        <v>0</v>
      </c>
      <c r="AN5" s="105">
        <f>Worksheet2!BX5</f>
        <v>0</v>
      </c>
      <c r="AO5" s="108" t="s">
        <v>31</v>
      </c>
      <c r="AP5" s="105">
        <f>Worksheet2!BY5</f>
        <v>75000</v>
      </c>
      <c r="AQ5" s="105">
        <f>Worksheet2!BZ5</f>
        <v>8000</v>
      </c>
      <c r="AR5" s="105">
        <f>Worksheet2!CA5</f>
        <v>75000</v>
      </c>
      <c r="AS5" s="105">
        <f>Worksheet2!CB5</f>
        <v>75000</v>
      </c>
      <c r="AT5" s="105">
        <f>Worksheet2!CC5</f>
        <v>41500</v>
      </c>
      <c r="AU5" s="105">
        <f>Worksheet2!CD5</f>
        <v>0</v>
      </c>
      <c r="AV5" s="105">
        <f>Worksheet2!CE5</f>
        <v>15000</v>
      </c>
      <c r="AW5" s="105">
        <f>Worksheet2!CF5</f>
        <v>15000</v>
      </c>
      <c r="AX5" s="105">
        <f>Worksheet2!CG5</f>
        <v>0</v>
      </c>
      <c r="AY5" s="105">
        <f>Worksheet2!CH5</f>
        <v>81000</v>
      </c>
      <c r="AZ5" s="105">
        <f t="shared" si="1"/>
        <v>302500</v>
      </c>
    </row>
    <row r="6" spans="1:52" ht="16.5" customHeight="1">
      <c r="A6" s="105">
        <f>Worksheet2!A6</f>
        <v>190920005</v>
      </c>
      <c r="B6" s="105" t="str">
        <f>Worksheet2!B6</f>
        <v>맨션</v>
      </c>
      <c r="C6" s="105" t="str">
        <f>CONCATENATE(Worksheet2!C6,"",Worksheet2!D6,"",Worksheet2!E6,"",Worksheet2!F6,"",Worksheet2!G6,"",Worksheet2!H6,"",Worksheet2!I6,"")</f>
        <v>ヴィダフェリース山崎#203(뷔다훼리스야마자키)</v>
      </c>
      <c r="D6" s="105" t="str">
        <f>Worksheet2!K6</f>
        <v>東京都板橋区清水町３１－７</v>
      </c>
      <c r="E6" s="106" t="str">
        <f>Worksheet2!L6</f>
        <v>203</v>
      </c>
      <c r="F6" s="105">
        <f>Worksheet2!M6</f>
        <v>44000</v>
      </c>
      <c r="G6" s="105">
        <f>Worksheet2!N6</f>
        <v>3000</v>
      </c>
      <c r="H6" s="105">
        <f>Worksheet2!O6</f>
        <v>1</v>
      </c>
      <c r="I6" s="105">
        <f>Worksheet2!P6</f>
        <v>1</v>
      </c>
      <c r="J6" s="105" t="str">
        <f>CONCATENATE(Worksheet2!Q6,"",Worksheet2!R6,"",Worksheet2!S6,"",Worksheet2!T6,"")</f>
        <v>토에이 미타센(三田線)</v>
      </c>
      <c r="K6" s="105" t="str">
        <f>CONCATENATE(Worksheet2!U6,"",Worksheet2!V6,"",Worksheet2!W6,"",Worksheet2!X6,"")</f>
        <v>이타바시혼쵸（板橋本町)</v>
      </c>
      <c r="L6" s="107" t="str">
        <f>Worksheet2!Y6</f>
        <v>3</v>
      </c>
      <c r="M6" s="105" t="str">
        <f>CONCATENATE(Worksheet2!Z6,"",Worksheet2!AA6,"",Worksheet2!AB6,"",Worksheet2!AC6,"")</f>
        <v/>
      </c>
      <c r="N6" s="105" t="str">
        <f>CONCATENATE(Worksheet2!AD6,"",Worksheet2!AE6,"",Worksheet2!AF6,"",Worksheet2!AG6,"")</f>
        <v/>
      </c>
      <c r="P6" s="108" t="str">
        <f>Worksheet2!AI6</f>
        <v>도쿄（東京都）</v>
      </c>
      <c r="Q6" s="105" t="str">
        <f>CONCATENATE(Worksheet2!AJ6,"",Worksheet2!AK6,"",Worksheet2!AL6,"",Worksheet2!AM6,"")</f>
        <v>이타바시구(板橋区)</v>
      </c>
      <c r="R6" s="108" t="s">
        <v>33</v>
      </c>
      <c r="S6" s="105">
        <f>Worksheet2!AO6</f>
        <v>30</v>
      </c>
      <c r="T6" s="108" t="s">
        <v>34</v>
      </c>
      <c r="U6" s="105">
        <f>Worksheet2!AQ6</f>
        <v>40</v>
      </c>
      <c r="V6" s="108" t="s">
        <v>35</v>
      </c>
      <c r="W6" s="105">
        <f>Worksheet2!AS6</f>
        <v>30</v>
      </c>
      <c r="X6" s="105" t="str">
        <f>Worksheet2!AT6</f>
        <v>1R</v>
      </c>
      <c r="Y6" s="109" t="str">
        <f>Worksheet2!AU6</f>
        <v>13.50</v>
      </c>
      <c r="Z6" s="105" t="str">
        <f>CONCATENATE(Worksheet2!AV6,"",Worksheet2!AW6,"")</f>
        <v>S조</v>
      </c>
      <c r="AA6" s="105">
        <f>Worksheet2!AX6</f>
        <v>2</v>
      </c>
      <c r="AB6" s="105">
        <f>Worksheet2!AY6</f>
        <v>3</v>
      </c>
      <c r="AC6" s="105">
        <f>Worksheet2!AZ6</f>
        <v>1993</v>
      </c>
      <c r="AD6" s="105" t="str">
        <f>Worksheet2!BA6</f>
        <v>즉시</v>
      </c>
      <c r="AE6" s="105" t="str">
        <f>CONCATENATE(Worksheet2!BB6,"",Worksheet2!BC6,"",Worksheet2!BD6,"",Worksheet2!BE6,"",Worksheet2!BF6,"",Worksheet2!BG6,"",Worksheet2!BH6,"",Worksheet2!BI6,"",Worksheet2!BJ6,"",Worksheet2!BK6,"",Worksheet2!BL6,"",Worksheet2!BM6,"",Worksheet2!BN6,"",Worksheet2!BO6,"",)</f>
        <v>보증인필요없음,에어컨,2층이상,한국에서신청가능,워킹비자신청가능,인덕션(IH),실내세탁기,옷장,</v>
      </c>
      <c r="AG6" s="105">
        <f>Worksheet2!BQ6</f>
        <v>0</v>
      </c>
      <c r="AH6" s="105" t="str">
        <f>Worksheet2!BR6</f>
        <v>アムス・エステート</v>
      </c>
      <c r="AI6" s="105" t="str">
        <f>Worksheet2!BS6</f>
        <v>03-5958-0099</v>
      </c>
      <c r="AJ6" s="105" t="str">
        <f>Worksheet2!BT6</f>
        <v>03-5958-0014</v>
      </c>
      <c r="AK6" s="105">
        <f>Worksheet2!BU6</f>
        <v>0</v>
      </c>
      <c r="AL6" s="105" t="str">
        <f>Worksheet2!BV6</f>
        <v>ライフサポート</v>
      </c>
      <c r="AM6" s="105">
        <f>Worksheet2!BW6</f>
        <v>0</v>
      </c>
      <c r="AN6" s="105">
        <f>Worksheet2!BX6</f>
        <v>0</v>
      </c>
      <c r="AO6" s="108" t="s">
        <v>31</v>
      </c>
      <c r="AP6" s="105">
        <f>Worksheet2!BY6</f>
        <v>44000</v>
      </c>
      <c r="AQ6" s="105">
        <f>Worksheet2!BZ6</f>
        <v>3000</v>
      </c>
      <c r="AR6" s="105">
        <f>Worksheet2!CA6</f>
        <v>44000</v>
      </c>
      <c r="AS6" s="105">
        <f>Worksheet2!CB6</f>
        <v>44000</v>
      </c>
      <c r="AT6" s="105">
        <f>Worksheet2!CC6</f>
        <v>23500</v>
      </c>
      <c r="AU6" s="105">
        <f>Worksheet2!CD6</f>
        <v>0</v>
      </c>
      <c r="AV6" s="105">
        <f>Worksheet2!CE6</f>
        <v>15000</v>
      </c>
      <c r="AW6" s="105">
        <f>Worksheet2!CF6</f>
        <v>15000</v>
      </c>
      <c r="AX6" s="105">
        <f>Worksheet2!CG6</f>
        <v>0</v>
      </c>
      <c r="AY6" s="105">
        <f>Worksheet2!CH6</f>
        <v>47520</v>
      </c>
      <c r="AZ6" s="105">
        <f t="shared" si="1"/>
        <v>189020</v>
      </c>
    </row>
    <row r="7" spans="1:52">
      <c r="A7" s="105">
        <f>Worksheet2!A7</f>
        <v>190920006</v>
      </c>
      <c r="B7" s="105" t="str">
        <f>Worksheet2!B7</f>
        <v>맨션</v>
      </c>
      <c r="C7" s="105" t="str">
        <f>CONCATENATE(Worksheet2!C7,"",Worksheet2!D7,"",Worksheet2!E7,"",Worksheet2!F7,"",Worksheet2!G7,"",Worksheet2!H7,"",Worksheet2!I7,"")</f>
        <v>グランコート成増#304(그란코토나리마스)</v>
      </c>
      <c r="D7" s="105" t="str">
        <f>Worksheet2!K7</f>
        <v>東京都板橋区成増２丁目１０－２４</v>
      </c>
      <c r="E7" s="106" t="str">
        <f>Worksheet2!L7</f>
        <v>304</v>
      </c>
      <c r="F7" s="105">
        <f>Worksheet2!M7</f>
        <v>124000</v>
      </c>
      <c r="G7" s="105">
        <f>Worksheet2!N7</f>
        <v>6000</v>
      </c>
      <c r="H7" s="105">
        <f>Worksheet2!O7</f>
        <v>1</v>
      </c>
      <c r="I7" s="105">
        <f>Worksheet2!P7</f>
        <v>1</v>
      </c>
      <c r="J7" s="105" t="str">
        <f>CONCATENATE(Worksheet2!Q7,"",Worksheet2!R7,"",Worksheet2!S7,"",Worksheet2!T7,"")</f>
        <v>토부토죠센(東武東上線)</v>
      </c>
      <c r="K7" s="105" t="str">
        <f>CONCATENATE(Worksheet2!U7,"",Worksheet2!V7,"",Worksheet2!W7,"",Worksheet2!X7,"")</f>
        <v>나리마스（成増)</v>
      </c>
      <c r="L7" s="107" t="str">
        <f>Worksheet2!Y7</f>
        <v>2</v>
      </c>
      <c r="M7" s="105" t="str">
        <f>CONCATENATE(Worksheet2!Z7,"",Worksheet2!AA7,"",Worksheet2!AB7,"",Worksheet2!AC7,"")</f>
        <v/>
      </c>
      <c r="N7" s="105" t="str">
        <f>CONCATENATE(Worksheet2!AD7,"",Worksheet2!AE7,"",Worksheet2!AF7,"",Worksheet2!AG7,"")</f>
        <v/>
      </c>
      <c r="P7" s="108" t="str">
        <f>Worksheet2!AI7</f>
        <v>도쿄（東京都）</v>
      </c>
      <c r="Q7" s="105" t="str">
        <f>CONCATENATE(Worksheet2!AJ7,"",Worksheet2!AK7,"",Worksheet2!AL7,"",Worksheet2!AM7,"")</f>
        <v>이타바시구(板橋区)</v>
      </c>
      <c r="R7" s="108" t="s">
        <v>33</v>
      </c>
      <c r="S7" s="105">
        <f>Worksheet2!AO7</f>
        <v>25</v>
      </c>
      <c r="T7" s="108" t="s">
        <v>34</v>
      </c>
      <c r="U7" s="105">
        <f>Worksheet2!AQ7</f>
        <v>35</v>
      </c>
      <c r="V7" s="108" t="s">
        <v>35</v>
      </c>
      <c r="W7" s="105">
        <f>Worksheet2!AS7</f>
        <v>35</v>
      </c>
      <c r="X7" s="105" t="str">
        <f>Worksheet2!AT7</f>
        <v>3DK</v>
      </c>
      <c r="Y7" s="109" t="str">
        <f>Worksheet2!AU7</f>
        <v>59.50</v>
      </c>
      <c r="Z7" s="105" t="str">
        <f>CONCATENATE(Worksheet2!AV7,"",Worksheet2!AW7,"")</f>
        <v>RC조</v>
      </c>
      <c r="AA7" s="105">
        <f>Worksheet2!AX7</f>
        <v>3</v>
      </c>
      <c r="AB7" s="105">
        <f>Worksheet2!AY7</f>
        <v>5</v>
      </c>
      <c r="AC7" s="105">
        <f>Worksheet2!AZ7</f>
        <v>1993</v>
      </c>
      <c r="AD7" s="105" t="str">
        <f>Worksheet2!BA7</f>
        <v>확인필요</v>
      </c>
      <c r="AE7" s="105" t="str">
        <f>CONCATENATE(Worksheet2!BB7,"",Worksheet2!BC7,"",Worksheet2!BD7,"",Worksheet2!BE7,"",Worksheet2!BF7,"",Worksheet2!BG7,"",Worksheet2!BH7,"",Worksheet2!BI7,"",Worksheet2!BJ7,"",Worksheet2!BK7,"",Worksheet2!BL7,"",Worksheet2!BM7,"",Worksheet2!BN7,"",Worksheet2!BO7,"",)</f>
        <v>보증인필요없음,에어컨,2층이상,한국에서신청가능,워킹비자신청가능,엘리베이터,오토락,화장실욕실분리,가스렌지,실내세탁기,옷장,</v>
      </c>
      <c r="AG7" s="105">
        <f>Worksheet2!BQ7</f>
        <v>0</v>
      </c>
      <c r="AH7" s="105" t="str">
        <f>Worksheet2!BR7</f>
        <v>アムス・エステート</v>
      </c>
      <c r="AI7" s="105" t="str">
        <f>Worksheet2!BS7</f>
        <v>03-5958-0099</v>
      </c>
      <c r="AJ7" s="105" t="str">
        <f>Worksheet2!BT7</f>
        <v>03-5958-0014</v>
      </c>
      <c r="AK7" s="105">
        <f>Worksheet2!BU7</f>
        <v>0</v>
      </c>
      <c r="AL7" s="105" t="str">
        <f>Worksheet2!BV7</f>
        <v>ライフサポート</v>
      </c>
      <c r="AM7" s="105">
        <f>Worksheet2!BW7</f>
        <v>0</v>
      </c>
      <c r="AN7" s="105">
        <f>Worksheet2!BX7</f>
        <v>0</v>
      </c>
      <c r="AO7" s="108" t="s">
        <v>31</v>
      </c>
      <c r="AP7" s="105">
        <f>Worksheet2!BY7</f>
        <v>124000</v>
      </c>
      <c r="AQ7" s="105">
        <f>Worksheet2!BZ7</f>
        <v>6000</v>
      </c>
      <c r="AR7" s="105">
        <f>Worksheet2!CA7</f>
        <v>124000</v>
      </c>
      <c r="AS7" s="105">
        <f>Worksheet2!CB7</f>
        <v>124000</v>
      </c>
      <c r="AT7" s="105">
        <f>Worksheet2!CC7</f>
        <v>65000</v>
      </c>
      <c r="AU7" s="105">
        <f>Worksheet2!CD7</f>
        <v>0</v>
      </c>
      <c r="AV7" s="105">
        <f>Worksheet2!CE7</f>
        <v>15000</v>
      </c>
      <c r="AW7" s="105">
        <f>Worksheet2!CF7</f>
        <v>15000</v>
      </c>
      <c r="AX7" s="105">
        <f>Worksheet2!CG7</f>
        <v>0</v>
      </c>
      <c r="AY7" s="105">
        <f>Worksheet2!CH7</f>
        <v>133920</v>
      </c>
      <c r="AZ7" s="105">
        <f t="shared" si="1"/>
        <v>476920</v>
      </c>
    </row>
    <row r="8" spans="1:52">
      <c r="A8" s="105">
        <f>Worksheet2!A8</f>
        <v>190920007</v>
      </c>
      <c r="B8" s="105" t="str">
        <f>Worksheet2!B8</f>
        <v>맨션</v>
      </c>
      <c r="C8" s="105" t="str">
        <f>CONCATENATE(Worksheet2!C8,"",Worksheet2!D8,"",Worksheet2!E8,"",Worksheet2!F8,"",Worksheet2!G8,"",Worksheet2!H8,"",Worksheet2!I8,"")</f>
        <v>グリーンフィールド小竹向原#316(그린휘루도코타케무카이하라)</v>
      </c>
      <c r="D8" s="105" t="str">
        <f>Worksheet2!K8</f>
        <v>東京都板橋区小茂根２丁目１２ー２０</v>
      </c>
      <c r="E8" s="106" t="str">
        <f>Worksheet2!L8</f>
        <v>316</v>
      </c>
      <c r="F8" s="105">
        <f>Worksheet2!M8</f>
        <v>125000</v>
      </c>
      <c r="G8" s="105">
        <f>Worksheet2!N8</f>
        <v>10000</v>
      </c>
      <c r="H8" s="105">
        <f>Worksheet2!O8</f>
        <v>1</v>
      </c>
      <c r="I8" s="105">
        <f>Worksheet2!P8</f>
        <v>1</v>
      </c>
      <c r="J8" s="105" t="str">
        <f>CONCATENATE(Worksheet2!Q8,"",Worksheet2!R8,"",Worksheet2!S8,"",Worksheet2!T8,"")</f>
        <v>토쿄메트로 후쿠토신센(副都心線)</v>
      </c>
      <c r="K8" s="105" t="str">
        <f>CONCATENATE(Worksheet2!U8,"",Worksheet2!V8,"",Worksheet2!W8,"",Worksheet2!X8,"")</f>
        <v>코타케무카이하라（小竹向原)</v>
      </c>
      <c r="L8" s="107" t="str">
        <f>Worksheet2!Y8</f>
        <v>11</v>
      </c>
      <c r="M8" s="105" t="str">
        <f>CONCATENATE(Worksheet2!Z8,"",Worksheet2!AA8,"",Worksheet2!AB8,"",Worksheet2!AC8,"")</f>
        <v/>
      </c>
      <c r="N8" s="105" t="str">
        <f>CONCATENATE(Worksheet2!AD8,"",Worksheet2!AE8,"",Worksheet2!AF8,"",Worksheet2!AG8,"")</f>
        <v/>
      </c>
      <c r="P8" s="108" t="str">
        <f>Worksheet2!AI8</f>
        <v>도쿄（東京都）</v>
      </c>
      <c r="Q8" s="105" t="str">
        <f>CONCATENATE(Worksheet2!AJ8,"",Worksheet2!AK8,"",Worksheet2!AL8,"",Worksheet2!AM8,"")</f>
        <v>이타바시구(板橋区)</v>
      </c>
      <c r="R8" s="108" t="s">
        <v>33</v>
      </c>
      <c r="S8" s="105">
        <f>Worksheet2!AO8</f>
        <v>30</v>
      </c>
      <c r="T8" s="108" t="s">
        <v>34</v>
      </c>
      <c r="U8" s="105">
        <f>Worksheet2!AQ8</f>
        <v>35</v>
      </c>
      <c r="V8" s="108" t="s">
        <v>35</v>
      </c>
      <c r="W8" s="105">
        <f>Worksheet2!AS8</f>
        <v>35</v>
      </c>
      <c r="X8" s="105" t="str">
        <f>Worksheet2!AT8</f>
        <v>2K</v>
      </c>
      <c r="Y8" s="109" t="str">
        <f>Worksheet2!AU8</f>
        <v>40.53</v>
      </c>
      <c r="Z8" s="105" t="str">
        <f>CONCATENATE(Worksheet2!AV8,"",Worksheet2!AW8,"")</f>
        <v>RC조</v>
      </c>
      <c r="AA8" s="105">
        <f>Worksheet2!AX8</f>
        <v>3</v>
      </c>
      <c r="AB8" s="105">
        <f>Worksheet2!AY8</f>
        <v>5</v>
      </c>
      <c r="AC8" s="105">
        <f>Worksheet2!AZ8</f>
        <v>2008</v>
      </c>
      <c r="AD8" s="105" t="str">
        <f>Worksheet2!BA8</f>
        <v>즉시</v>
      </c>
      <c r="AE8" s="105" t="str">
        <f>CONCATENATE(Worksheet2!BB8,"",Worksheet2!BC8,"",Worksheet2!BD8,"",Worksheet2!BE8,"",Worksheet2!BF8,"",Worksheet2!BG8,"",Worksheet2!BH8,"",Worksheet2!BI8,"",Worksheet2!BJ8,"",Worksheet2!BK8,"",Worksheet2!BL8,"",Worksheet2!BM8,"",Worksheet2!BN8,"",Worksheet2!BO8,"",)</f>
        <v>보증인필요없음,에어컨,2층이상,한국에서신청가능,워킹비자신청가능,엘리베이터,오토락,화장실욕실분리,인덕션(IH),실내세탁기,옷장,애완동물 가능,</v>
      </c>
      <c r="AG8" s="105">
        <f>Worksheet2!BQ8</f>
        <v>0</v>
      </c>
      <c r="AH8" s="105" t="str">
        <f>Worksheet2!BR8</f>
        <v>アムス・エステート</v>
      </c>
      <c r="AI8" s="105" t="str">
        <f>Worksheet2!BS8</f>
        <v>03-5958-0099</v>
      </c>
      <c r="AJ8" s="105" t="str">
        <f>Worksheet2!BT8</f>
        <v>03-5958-0014</v>
      </c>
      <c r="AK8" s="105">
        <f>Worksheet2!BU8</f>
        <v>0</v>
      </c>
      <c r="AL8" s="105" t="str">
        <f>Worksheet2!BV8</f>
        <v>ライフサポート</v>
      </c>
      <c r="AM8" s="105">
        <f>Worksheet2!BW8</f>
        <v>0</v>
      </c>
      <c r="AN8" s="105">
        <f>Worksheet2!BX8</f>
        <v>0</v>
      </c>
      <c r="AO8" s="108" t="s">
        <v>31</v>
      </c>
      <c r="AP8" s="105">
        <f>Worksheet2!BY8</f>
        <v>125000</v>
      </c>
      <c r="AQ8" s="105">
        <f>Worksheet2!BZ8</f>
        <v>10000</v>
      </c>
      <c r="AR8" s="105">
        <f>Worksheet2!CA8</f>
        <v>125000</v>
      </c>
      <c r="AS8" s="105">
        <f>Worksheet2!CB8</f>
        <v>125000</v>
      </c>
      <c r="AT8" s="105">
        <f>Worksheet2!CC8</f>
        <v>67500</v>
      </c>
      <c r="AU8" s="105">
        <f>Worksheet2!CD8</f>
        <v>0</v>
      </c>
      <c r="AV8" s="105">
        <f>Worksheet2!CE8</f>
        <v>20000</v>
      </c>
      <c r="AW8" s="105">
        <f>Worksheet2!CF8</f>
        <v>15000</v>
      </c>
      <c r="AX8" s="105">
        <f>Worksheet2!CG8</f>
        <v>0</v>
      </c>
      <c r="AY8" s="105">
        <f>Worksheet2!CH8</f>
        <v>135000</v>
      </c>
      <c r="AZ8" s="105">
        <f t="shared" si="1"/>
        <v>487500</v>
      </c>
    </row>
    <row r="9" spans="1:52">
      <c r="A9" s="105">
        <f>Worksheet2!A9</f>
        <v>190920008</v>
      </c>
      <c r="B9" s="105" t="str">
        <f>Worksheet2!B9</f>
        <v>맨션</v>
      </c>
      <c r="C9" s="105" t="str">
        <f>CONCATENATE(Worksheet2!C9,"",Worksheet2!D9,"",Worksheet2!E9,"",Worksheet2!F9,"",Worksheet2!G9,"",Worksheet2!H9,"",Worksheet2!I9,"")</f>
        <v>グリーンフィールド小竹向原#411(그린휘루도코타케무카이하라)</v>
      </c>
      <c r="D9" s="105" t="str">
        <f>Worksheet2!K9</f>
        <v>東京都板橋区小茂根２丁目１２ー２０</v>
      </c>
      <c r="E9" s="106" t="str">
        <f>Worksheet2!L9</f>
        <v>411</v>
      </c>
      <c r="F9" s="105">
        <f>Worksheet2!M9</f>
        <v>126000</v>
      </c>
      <c r="G9" s="105">
        <f>Worksheet2!N9</f>
        <v>10000</v>
      </c>
      <c r="H9" s="105">
        <f>Worksheet2!O9</f>
        <v>1</v>
      </c>
      <c r="I9" s="105">
        <f>Worksheet2!P9</f>
        <v>1</v>
      </c>
      <c r="J9" s="105" t="str">
        <f>CONCATENATE(Worksheet2!Q9,"",Worksheet2!R9,"",Worksheet2!S9,"",Worksheet2!T9,"")</f>
        <v>토쿄메트로 후쿠토신센(副都心線)</v>
      </c>
      <c r="K9" s="105" t="str">
        <f>CONCATENATE(Worksheet2!U9,"",Worksheet2!V9,"",Worksheet2!W9,"",Worksheet2!X9,"")</f>
        <v>코타케무카이하라（小竹向原)</v>
      </c>
      <c r="L9" s="107" t="str">
        <f>Worksheet2!Y9</f>
        <v>11</v>
      </c>
      <c r="M9" s="105" t="str">
        <f>CONCATENATE(Worksheet2!Z9,"",Worksheet2!AA9,"",Worksheet2!AB9,"",Worksheet2!AC9,"")</f>
        <v/>
      </c>
      <c r="N9" s="105" t="str">
        <f>CONCATENATE(Worksheet2!AD9,"",Worksheet2!AE9,"",Worksheet2!AF9,"",Worksheet2!AG9,"")</f>
        <v/>
      </c>
      <c r="P9" s="108" t="str">
        <f>Worksheet2!AI9</f>
        <v>도쿄（東京都）</v>
      </c>
      <c r="Q9" s="105" t="str">
        <f>CONCATENATE(Worksheet2!AJ9,"",Worksheet2!AK9,"",Worksheet2!AL9,"",Worksheet2!AM9,"")</f>
        <v>이타바시구(板橋区)</v>
      </c>
      <c r="R9" s="108" t="s">
        <v>33</v>
      </c>
      <c r="S9" s="105">
        <f>Worksheet2!AO9</f>
        <v>30</v>
      </c>
      <c r="T9" s="108" t="s">
        <v>34</v>
      </c>
      <c r="U9" s="105">
        <f>Worksheet2!AQ9</f>
        <v>35</v>
      </c>
      <c r="V9" s="108" t="s">
        <v>35</v>
      </c>
      <c r="W9" s="105">
        <f>Worksheet2!AS9</f>
        <v>35</v>
      </c>
      <c r="X9" s="105" t="str">
        <f>Worksheet2!AT9</f>
        <v>1LDK</v>
      </c>
      <c r="Y9" s="109" t="str">
        <f>Worksheet2!AU9</f>
        <v>40.61</v>
      </c>
      <c r="Z9" s="105" t="str">
        <f>CONCATENATE(Worksheet2!AV9,"",Worksheet2!AW9,"")</f>
        <v>RC조</v>
      </c>
      <c r="AA9" s="105">
        <f>Worksheet2!AX9</f>
        <v>4</v>
      </c>
      <c r="AB9" s="105">
        <f>Worksheet2!AY9</f>
        <v>5</v>
      </c>
      <c r="AC9" s="105">
        <f>Worksheet2!AZ9</f>
        <v>2008</v>
      </c>
      <c r="AD9" s="105" t="str">
        <f>Worksheet2!BA9</f>
        <v>2019년10월예정</v>
      </c>
      <c r="AE9" s="105" t="str">
        <f>CONCATENATE(Worksheet2!BB9,"",Worksheet2!BC9,"",Worksheet2!BD9,"",Worksheet2!BE9,"",Worksheet2!BF9,"",Worksheet2!BG9,"",Worksheet2!BH9,"",Worksheet2!BI9,"",Worksheet2!BJ9,"",Worksheet2!BK9,"",Worksheet2!BL9,"",Worksheet2!BM9,"",Worksheet2!BN9,"",Worksheet2!BO9,"",)</f>
        <v>보증인필요없음,에어컨,2층이상,한국에서신청가능,워킹비자신청가능,엘리베이터,오토락,화장실욕실분리,인덕션(IH),실내세탁기,옷장,2인입주상담,애완동물 가능,</v>
      </c>
      <c r="AG9" s="105">
        <f>Worksheet2!BQ9</f>
        <v>0</v>
      </c>
      <c r="AH9" s="105" t="str">
        <f>Worksheet2!BR9</f>
        <v>アムス・エステート</v>
      </c>
      <c r="AI9" s="105" t="str">
        <f>Worksheet2!BS9</f>
        <v>03-5958-0099</v>
      </c>
      <c r="AJ9" s="105" t="str">
        <f>Worksheet2!BT9</f>
        <v>03-5958-0014</v>
      </c>
      <c r="AK9" s="105">
        <f>Worksheet2!BU9</f>
        <v>0</v>
      </c>
      <c r="AL9" s="105" t="str">
        <f>Worksheet2!BV9</f>
        <v>ライフサポート</v>
      </c>
      <c r="AM9" s="105">
        <f>Worksheet2!BW9</f>
        <v>0</v>
      </c>
      <c r="AN9" s="105">
        <f>Worksheet2!BX9</f>
        <v>0</v>
      </c>
      <c r="AO9" s="108" t="s">
        <v>31</v>
      </c>
      <c r="AP9" s="105">
        <f>Worksheet2!BY9</f>
        <v>126000</v>
      </c>
      <c r="AQ9" s="105">
        <f>Worksheet2!BZ9</f>
        <v>10000</v>
      </c>
      <c r="AR9" s="105">
        <f>Worksheet2!CA9</f>
        <v>126000</v>
      </c>
      <c r="AS9" s="105">
        <f>Worksheet2!CB9</f>
        <v>126000</v>
      </c>
      <c r="AT9" s="105">
        <f>Worksheet2!CC9</f>
        <v>68000</v>
      </c>
      <c r="AU9" s="105">
        <f>Worksheet2!CD9</f>
        <v>0</v>
      </c>
      <c r="AV9" s="105">
        <f>Worksheet2!CE9</f>
        <v>15000</v>
      </c>
      <c r="AW9" s="105">
        <f>Worksheet2!CF9</f>
        <v>15000</v>
      </c>
      <c r="AX9" s="105">
        <f>Worksheet2!CG9</f>
        <v>0</v>
      </c>
      <c r="AY9" s="105">
        <f>Worksheet2!CH9</f>
        <v>136080</v>
      </c>
      <c r="AZ9" s="105">
        <f t="shared" si="1"/>
        <v>486080</v>
      </c>
    </row>
    <row r="10" spans="1:52">
      <c r="A10" s="105">
        <f>Worksheet2!A10</f>
        <v>190920009</v>
      </c>
      <c r="B10" s="105" t="str">
        <f>Worksheet2!B10</f>
        <v>맨션</v>
      </c>
      <c r="C10" s="105" t="str">
        <f>CONCATENATE(Worksheet2!C10,"",Worksheet2!D10,"",Worksheet2!E10,"",Worksheet2!F10,"",Worksheet2!G10,"",Worksheet2!H10,"",Worksheet2!I10,"")</f>
        <v>グリーンフィールド小竹向原#502(그린휘루도코타케무카이하라)</v>
      </c>
      <c r="D10" s="105" t="str">
        <f>Worksheet2!K10</f>
        <v>東京都板橋区小茂根２丁目１２ー２０</v>
      </c>
      <c r="E10" s="106" t="str">
        <f>Worksheet2!L10</f>
        <v>502</v>
      </c>
      <c r="F10" s="105">
        <f>Worksheet2!M10</f>
        <v>127000</v>
      </c>
      <c r="G10" s="105">
        <f>Worksheet2!N10</f>
        <v>10000</v>
      </c>
      <c r="H10" s="105">
        <f>Worksheet2!O10</f>
        <v>1</v>
      </c>
      <c r="I10" s="105">
        <f>Worksheet2!P10</f>
        <v>1</v>
      </c>
      <c r="J10" s="105" t="str">
        <f>CONCATENATE(Worksheet2!Q10,"",Worksheet2!R10,"",Worksheet2!S10,"",Worksheet2!T10,"")</f>
        <v>토쿄메트로 후쿠토신센(副都心線)</v>
      </c>
      <c r="K10" s="105" t="str">
        <f>CONCATENATE(Worksheet2!U10,"",Worksheet2!V10,"",Worksheet2!W10,"",Worksheet2!X10,"")</f>
        <v>코타케무카이하라（小竹向原)</v>
      </c>
      <c r="L10" s="107" t="str">
        <f>Worksheet2!Y10</f>
        <v>11</v>
      </c>
      <c r="M10" s="105" t="str">
        <f>CONCATENATE(Worksheet2!Z10,"",Worksheet2!AA10,"",Worksheet2!AB10,"",Worksheet2!AC10,"")</f>
        <v/>
      </c>
      <c r="N10" s="105" t="str">
        <f>CONCATENATE(Worksheet2!AD10,"",Worksheet2!AE10,"",Worksheet2!AF10,"",Worksheet2!AG10,"")</f>
        <v/>
      </c>
      <c r="P10" s="108" t="str">
        <f>Worksheet2!AI10</f>
        <v>도쿄（東京都）</v>
      </c>
      <c r="Q10" s="105" t="str">
        <f>CONCATENATE(Worksheet2!AJ10,"",Worksheet2!AK10,"",Worksheet2!AL10,"",Worksheet2!AM10,"")</f>
        <v>이타바시구(板橋区)</v>
      </c>
      <c r="R10" s="108" t="s">
        <v>33</v>
      </c>
      <c r="S10" s="105">
        <f>Worksheet2!AO10</f>
        <v>30</v>
      </c>
      <c r="T10" s="108" t="s">
        <v>34</v>
      </c>
      <c r="U10" s="105">
        <f>Worksheet2!AQ10</f>
        <v>35</v>
      </c>
      <c r="V10" s="108" t="s">
        <v>35</v>
      </c>
      <c r="W10" s="105">
        <f>Worksheet2!AS10</f>
        <v>35</v>
      </c>
      <c r="X10" s="105" t="str">
        <f>Worksheet2!AT10</f>
        <v>1LDK</v>
      </c>
      <c r="Y10" s="109" t="str">
        <f>Worksheet2!AU10</f>
        <v>40.35</v>
      </c>
      <c r="Z10" s="105" t="str">
        <f>CONCATENATE(Worksheet2!AV10,"",Worksheet2!AW10,"")</f>
        <v>RC조</v>
      </c>
      <c r="AA10" s="105">
        <f>Worksheet2!AX10</f>
        <v>5</v>
      </c>
      <c r="AB10" s="105">
        <f>Worksheet2!AY10</f>
        <v>5</v>
      </c>
      <c r="AC10" s="105">
        <f>Worksheet2!AZ10</f>
        <v>2008</v>
      </c>
      <c r="AD10" s="105" t="str">
        <f>Worksheet2!BA10</f>
        <v>2019년10월예정</v>
      </c>
      <c r="AE10" s="105" t="str">
        <f>CONCATENATE(Worksheet2!BB10,"",Worksheet2!BC10,"",Worksheet2!BD10,"",Worksheet2!BE10,"",Worksheet2!BF10,"",Worksheet2!BG10,"",Worksheet2!BH10,"",Worksheet2!BI10,"",Worksheet2!BJ10,"",Worksheet2!BK10,"",Worksheet2!BL10,"",Worksheet2!BM10,"",Worksheet2!BN10,"",Worksheet2!BO10,"",)</f>
        <v>보증인필요없음,에어컨,2층이상,한국에서신청가능,워킹비자신청가능,엘리베이터,오토락,화장실욕실분리,인덕션(IH),실내세탁기,옷장,애완동물 가능,</v>
      </c>
      <c r="AG10" s="105">
        <f>Worksheet2!BQ10</f>
        <v>0</v>
      </c>
      <c r="AH10" s="105" t="str">
        <f>Worksheet2!BR10</f>
        <v>アムス・エステート</v>
      </c>
      <c r="AI10" s="105" t="str">
        <f>Worksheet2!BS10</f>
        <v>03-5958-0099</v>
      </c>
      <c r="AJ10" s="105" t="str">
        <f>Worksheet2!BT10</f>
        <v>03-5958-0014</v>
      </c>
      <c r="AK10" s="105">
        <f>Worksheet2!BU10</f>
        <v>0</v>
      </c>
      <c r="AL10" s="105" t="str">
        <f>Worksheet2!BV10</f>
        <v>ライフサポート</v>
      </c>
      <c r="AM10" s="105">
        <f>Worksheet2!BW10</f>
        <v>0</v>
      </c>
      <c r="AN10" s="105">
        <f>Worksheet2!BX10</f>
        <v>0</v>
      </c>
      <c r="AO10" s="108" t="s">
        <v>31</v>
      </c>
      <c r="AP10" s="105">
        <f>Worksheet2!BY10</f>
        <v>127000</v>
      </c>
      <c r="AQ10" s="105">
        <f>Worksheet2!BZ10</f>
        <v>10000</v>
      </c>
      <c r="AR10" s="105">
        <f>Worksheet2!CA10</f>
        <v>127000</v>
      </c>
      <c r="AS10" s="105">
        <f>Worksheet2!CB10</f>
        <v>127000</v>
      </c>
      <c r="AT10" s="105">
        <f>Worksheet2!CC10</f>
        <v>68500</v>
      </c>
      <c r="AU10" s="105">
        <f>Worksheet2!CD10</f>
        <v>0</v>
      </c>
      <c r="AV10" s="105">
        <f>Worksheet2!CE10</f>
        <v>20000</v>
      </c>
      <c r="AW10" s="105">
        <f>Worksheet2!CF10</f>
        <v>15000</v>
      </c>
      <c r="AX10" s="105">
        <f>Worksheet2!CG10</f>
        <v>0</v>
      </c>
      <c r="AY10" s="105">
        <f>Worksheet2!CH10</f>
        <v>137160</v>
      </c>
      <c r="AZ10" s="105">
        <f t="shared" si="1"/>
        <v>494660</v>
      </c>
    </row>
    <row r="11" spans="1:52">
      <c r="A11" s="105">
        <f>Worksheet2!A11</f>
        <v>190920010</v>
      </c>
      <c r="B11" s="105" t="str">
        <f>Worksheet2!B11</f>
        <v>맨션</v>
      </c>
      <c r="C11" s="105" t="str">
        <f>CONCATENATE(Worksheet2!C11,"",Worksheet2!D11,"",Worksheet2!E11,"",Worksheet2!F11,"",Worksheet2!G11,"",Worksheet2!H11,"",Worksheet2!I11,"")</f>
        <v>グリーンフィルド#1001(그린휘루도)</v>
      </c>
      <c r="D11" s="105" t="str">
        <f>Worksheet2!K11</f>
        <v>東京都板橋区熊野町３４－９</v>
      </c>
      <c r="E11" s="106" t="str">
        <f>Worksheet2!L11</f>
        <v>1001</v>
      </c>
      <c r="F11" s="105">
        <f>Worksheet2!M11</f>
        <v>150000</v>
      </c>
      <c r="G11" s="105">
        <f>Worksheet2!N11</f>
        <v>15000</v>
      </c>
      <c r="H11" s="105">
        <f>Worksheet2!O11</f>
        <v>1</v>
      </c>
      <c r="I11" s="105">
        <f>Worksheet2!P11</f>
        <v>1</v>
      </c>
      <c r="J11" s="105" t="str">
        <f>CONCATENATE(Worksheet2!Q11,"",Worksheet2!R11,"",Worksheet2!S11,"",Worksheet2!T11,"")</f>
        <v>토부토죠센(東武東上線)</v>
      </c>
      <c r="K11" s="105" t="str">
        <f>CONCATENATE(Worksheet2!U11,"",Worksheet2!V11,"",Worksheet2!W11,"",Worksheet2!X11,"")</f>
        <v>오오야마（大山)</v>
      </c>
      <c r="L11" s="107" t="str">
        <f>Worksheet2!Y11</f>
        <v>8</v>
      </c>
      <c r="M11" s="105" t="str">
        <f>CONCATENATE(Worksheet2!Z11,"",Worksheet2!AA11,"",Worksheet2!AB11,"",Worksheet2!AC11,"")</f>
        <v>토부토죠센(東武東上線)</v>
      </c>
      <c r="N11" s="105" t="str">
        <f>CONCATENATE(Worksheet2!AD11,"",Worksheet2!AE11,"",Worksheet2!AF11,"",Worksheet2!AG11,"")</f>
        <v>시모이타바시（下板橋)</v>
      </c>
      <c r="O11" s="105">
        <f>Worksheet2!AH11</f>
        <v>14</v>
      </c>
      <c r="P11" s="108" t="str">
        <f>Worksheet2!AI11</f>
        <v>도쿄（東京都）</v>
      </c>
      <c r="Q11" s="105" t="str">
        <f>CONCATENATE(Worksheet2!AJ11,"",Worksheet2!AK11,"",Worksheet2!AL11,"",Worksheet2!AM11,"")</f>
        <v>이타바시구(板橋区)</v>
      </c>
      <c r="R11" s="108" t="s">
        <v>33</v>
      </c>
      <c r="S11" s="105">
        <f>Worksheet2!AO11</f>
        <v>30</v>
      </c>
      <c r="T11" s="108" t="s">
        <v>34</v>
      </c>
      <c r="U11" s="105">
        <f>Worksheet2!AQ11</f>
        <v>35</v>
      </c>
      <c r="V11" s="108" t="s">
        <v>35</v>
      </c>
      <c r="W11" s="105">
        <f>Worksheet2!AS11</f>
        <v>35</v>
      </c>
      <c r="X11" s="105" t="str">
        <f>Worksheet2!AT11</f>
        <v>3LDK</v>
      </c>
      <c r="Y11" s="109" t="str">
        <f>Worksheet2!AU11</f>
        <v>63.84</v>
      </c>
      <c r="Z11" s="105" t="str">
        <f>CONCATENATE(Worksheet2!AV11,"",Worksheet2!AW11,"")</f>
        <v>SRC조</v>
      </c>
      <c r="AA11" s="105">
        <f>Worksheet2!AX11</f>
        <v>10</v>
      </c>
      <c r="AB11" s="105">
        <f>Worksheet2!AY11</f>
        <v>14</v>
      </c>
      <c r="AC11" s="105">
        <f>Worksheet2!AZ11</f>
        <v>1995</v>
      </c>
      <c r="AD11" s="105" t="str">
        <f>Worksheet2!BA11</f>
        <v>2019년11월예정</v>
      </c>
      <c r="AE11" s="105" t="str">
        <f>CONCATENATE(Worksheet2!BB11,"",Worksheet2!BC11,"",Worksheet2!BD11,"",Worksheet2!BE11,"",Worksheet2!BF11,"",Worksheet2!BG11,"",Worksheet2!BH11,"",Worksheet2!BI11,"",Worksheet2!BJ11,"",Worksheet2!BK11,"",Worksheet2!BL11,"",Worksheet2!BM11,"",Worksheet2!BN11,"",Worksheet2!BO11,"",)</f>
        <v>보증인필요없음,에어컨,2층이상,한국에서신청가능,워킹비자신청가능,엘리베이터,오토락,화장실욕실분리,가스렌지,실내세탁기,옷장,2인입주상담,애완동물 가능,</v>
      </c>
      <c r="AG11" s="105">
        <f>Worksheet2!BQ11</f>
        <v>0</v>
      </c>
      <c r="AH11" s="105" t="str">
        <f>Worksheet2!BR11</f>
        <v>アムス・エステート</v>
      </c>
      <c r="AI11" s="105" t="str">
        <f>Worksheet2!BS11</f>
        <v>03-5958-0099</v>
      </c>
      <c r="AJ11" s="105" t="str">
        <f>Worksheet2!BT11</f>
        <v>03-5958-0014</v>
      </c>
      <c r="AK11" s="105">
        <f>Worksheet2!BU11</f>
        <v>0</v>
      </c>
      <c r="AL11" s="105" t="str">
        <f>Worksheet2!BV11</f>
        <v>ライフサポート</v>
      </c>
      <c r="AM11" s="105">
        <f>Worksheet2!BW11</f>
        <v>0</v>
      </c>
      <c r="AN11" s="105">
        <f>Worksheet2!BX11</f>
        <v>0</v>
      </c>
      <c r="AO11" s="108" t="s">
        <v>31</v>
      </c>
      <c r="AP11" s="105">
        <f>Worksheet2!BY11</f>
        <v>150000</v>
      </c>
      <c r="AQ11" s="105">
        <f>Worksheet2!BZ11</f>
        <v>15000</v>
      </c>
      <c r="AR11" s="105">
        <f>Worksheet2!CA11</f>
        <v>150000</v>
      </c>
      <c r="AS11" s="105">
        <f>Worksheet2!CB11</f>
        <v>150000</v>
      </c>
      <c r="AT11" s="105">
        <f>Worksheet2!CC11</f>
        <v>82500</v>
      </c>
      <c r="AU11" s="105">
        <f>Worksheet2!CD11</f>
        <v>0</v>
      </c>
      <c r="AV11" s="105">
        <f>Worksheet2!CE11</f>
        <v>15000</v>
      </c>
      <c r="AW11" s="105">
        <f>Worksheet2!CF11</f>
        <v>15000</v>
      </c>
      <c r="AX11" s="105">
        <f>Worksheet2!CG11</f>
        <v>0</v>
      </c>
      <c r="AY11" s="105">
        <f>Worksheet2!CH11</f>
        <v>162000</v>
      </c>
      <c r="AZ11" s="105">
        <f t="shared" si="1"/>
        <v>574500</v>
      </c>
    </row>
    <row r="12" spans="1:52">
      <c r="A12" s="105">
        <f>Worksheet2!A12</f>
        <v>190920011</v>
      </c>
      <c r="B12" s="105" t="str">
        <f>Worksheet2!B12</f>
        <v>맨션</v>
      </c>
      <c r="C12" s="105" t="str">
        <f>CONCATENATE(Worksheet2!C12,"",Worksheet2!D12,"",Worksheet2!E12,"",Worksheet2!F12,"",Worksheet2!G12,"",Worksheet2!H12,"",Worksheet2!I12,"")</f>
        <v>グリーンフィルド#1104(그린휘루도)</v>
      </c>
      <c r="D12" s="105" t="str">
        <f>Worksheet2!K12</f>
        <v>東京都板橋区熊野町３４－９</v>
      </c>
      <c r="E12" s="106" t="str">
        <f>Worksheet2!L12</f>
        <v>1104</v>
      </c>
      <c r="F12" s="105">
        <f>Worksheet2!M12</f>
        <v>152000</v>
      </c>
      <c r="G12" s="105">
        <f>Worksheet2!N12</f>
        <v>15000</v>
      </c>
      <c r="H12" s="105">
        <f>Worksheet2!O12</f>
        <v>1</v>
      </c>
      <c r="I12" s="105">
        <f>Worksheet2!P12</f>
        <v>1</v>
      </c>
      <c r="J12" s="105" t="str">
        <f>CONCATENATE(Worksheet2!Q12,"",Worksheet2!R12,"",Worksheet2!S12,"",Worksheet2!T12,"")</f>
        <v>토부토죠센(東武東上線)</v>
      </c>
      <c r="K12" s="105" t="str">
        <f>CONCATENATE(Worksheet2!U12,"",Worksheet2!V12,"",Worksheet2!W12,"",Worksheet2!X12,"")</f>
        <v>오오야마（大山)</v>
      </c>
      <c r="L12" s="107" t="str">
        <f>Worksheet2!Y12</f>
        <v>8</v>
      </c>
      <c r="M12" s="105" t="str">
        <f>CONCATENATE(Worksheet2!Z12,"",Worksheet2!AA12,"",Worksheet2!AB12,"",Worksheet2!AC12,"")</f>
        <v>토부토죠센(東武東上線)</v>
      </c>
      <c r="N12" s="105" t="str">
        <f>CONCATENATE(Worksheet2!AD12,"",Worksheet2!AE12,"",Worksheet2!AF12,"",Worksheet2!AG12,"")</f>
        <v>시모이타바시（下板橋)</v>
      </c>
      <c r="O12" s="105">
        <f>Worksheet2!AH12</f>
        <v>14</v>
      </c>
      <c r="P12" s="108" t="str">
        <f>Worksheet2!AI12</f>
        <v>도쿄（東京都）</v>
      </c>
      <c r="Q12" s="105" t="str">
        <f>CONCATENATE(Worksheet2!AJ12,"",Worksheet2!AK12,"",Worksheet2!AL12,"",Worksheet2!AM12,"")</f>
        <v>이타바시구(板橋区)</v>
      </c>
      <c r="R12" s="108" t="s">
        <v>33</v>
      </c>
      <c r="S12" s="105">
        <f>Worksheet2!AO12</f>
        <v>30</v>
      </c>
      <c r="T12" s="108" t="s">
        <v>34</v>
      </c>
      <c r="U12" s="105">
        <f>Worksheet2!AQ12</f>
        <v>35</v>
      </c>
      <c r="V12" s="108" t="s">
        <v>35</v>
      </c>
      <c r="W12" s="105">
        <f>Worksheet2!AS12</f>
        <v>35</v>
      </c>
      <c r="X12" s="105" t="str">
        <f>Worksheet2!AT12</f>
        <v>3LDK</v>
      </c>
      <c r="Y12" s="109" t="str">
        <f>Worksheet2!AU12</f>
        <v>66.78</v>
      </c>
      <c r="Z12" s="105" t="str">
        <f>CONCATENATE(Worksheet2!AV12,"",Worksheet2!AW12,"")</f>
        <v>SRC조</v>
      </c>
      <c r="AA12" s="105">
        <f>Worksheet2!AX12</f>
        <v>11</v>
      </c>
      <c r="AB12" s="105">
        <f>Worksheet2!AY12</f>
        <v>14</v>
      </c>
      <c r="AC12" s="105">
        <f>Worksheet2!AZ12</f>
        <v>1995</v>
      </c>
      <c r="AD12" s="105" t="str">
        <f>Worksheet2!BA12</f>
        <v>확인필요</v>
      </c>
      <c r="AE12" s="105" t="str">
        <f>CONCATENATE(Worksheet2!BB12,"",Worksheet2!BC12,"",Worksheet2!BD12,"",Worksheet2!BE12,"",Worksheet2!BF12,"",Worksheet2!BG12,"",Worksheet2!BH12,"",Worksheet2!BI12,"",Worksheet2!BJ12,"",Worksheet2!BK12,"",Worksheet2!BL12,"",Worksheet2!BM12,"",Worksheet2!BN12,"",Worksheet2!BO12,"",)</f>
        <v>보증인필요없음,에어컨,2층이상,한국에서신청가능,워킹비자신청가능,엘리베이터,오토락,화장실욕실분리,가스렌지,실내세탁기,옷장,애완동물 가능,</v>
      </c>
      <c r="AG12" s="105">
        <f>Worksheet2!BQ12</f>
        <v>0</v>
      </c>
      <c r="AH12" s="105" t="str">
        <f>Worksheet2!BR12</f>
        <v>アムス・エステート</v>
      </c>
      <c r="AI12" s="105" t="str">
        <f>Worksheet2!BS12</f>
        <v>03-5958-0099</v>
      </c>
      <c r="AJ12" s="105" t="str">
        <f>Worksheet2!BT12</f>
        <v>03-5958-0014</v>
      </c>
      <c r="AK12" s="105">
        <f>Worksheet2!BU12</f>
        <v>0</v>
      </c>
      <c r="AL12" s="105" t="str">
        <f>Worksheet2!BV12</f>
        <v>ライフサポート</v>
      </c>
      <c r="AM12" s="105">
        <f>Worksheet2!BW12</f>
        <v>0</v>
      </c>
      <c r="AN12" s="105">
        <f>Worksheet2!BX12</f>
        <v>0</v>
      </c>
      <c r="AO12" s="108" t="s">
        <v>31</v>
      </c>
      <c r="AP12" s="105">
        <f>Worksheet2!BY12</f>
        <v>152000</v>
      </c>
      <c r="AQ12" s="105">
        <f>Worksheet2!BZ12</f>
        <v>15000</v>
      </c>
      <c r="AR12" s="105">
        <f>Worksheet2!CA12</f>
        <v>152000</v>
      </c>
      <c r="AS12" s="105">
        <f>Worksheet2!CB12</f>
        <v>152000</v>
      </c>
      <c r="AT12" s="105">
        <f>Worksheet2!CC12</f>
        <v>83500</v>
      </c>
      <c r="AU12" s="105">
        <f>Worksheet2!CD12</f>
        <v>0</v>
      </c>
      <c r="AV12" s="105">
        <f>Worksheet2!CE12</f>
        <v>15000</v>
      </c>
      <c r="AW12" s="105">
        <f>Worksheet2!CF12</f>
        <v>15000</v>
      </c>
      <c r="AX12" s="105">
        <f>Worksheet2!CG12</f>
        <v>0</v>
      </c>
      <c r="AY12" s="105">
        <f>Worksheet2!CH12</f>
        <v>164160</v>
      </c>
      <c r="AZ12" s="105">
        <f t="shared" si="1"/>
        <v>581660</v>
      </c>
    </row>
    <row r="13" spans="1:52">
      <c r="A13" s="105">
        <f>Worksheet2!A13</f>
        <v>190920012</v>
      </c>
      <c r="B13" s="105" t="str">
        <f>Worksheet2!B13</f>
        <v>맨션</v>
      </c>
      <c r="C13" s="105" t="str">
        <f>CONCATENATE(Worksheet2!C13,"",Worksheet2!D13,"",Worksheet2!E13,"",Worksheet2!F13,"",Worksheet2!G13,"",Worksheet2!H13,"",Worksheet2!I13,"")</f>
        <v>スクエア東新町#301(스쿠에아히가시신마치)★시키킹,레이킹X★</v>
      </c>
      <c r="D13" s="105" t="str">
        <f>Worksheet2!K13</f>
        <v>東京都板橋区東新町１丁目３６－８</v>
      </c>
      <c r="E13" s="106" t="str">
        <f>Worksheet2!L13</f>
        <v>301</v>
      </c>
      <c r="F13" s="105">
        <f>Worksheet2!M13</f>
        <v>82000</v>
      </c>
      <c r="G13" s="105">
        <f>Worksheet2!N13</f>
        <v>4000</v>
      </c>
      <c r="H13" s="105">
        <f>Worksheet2!O13</f>
        <v>0</v>
      </c>
      <c r="I13" s="105">
        <f>Worksheet2!P13</f>
        <v>0</v>
      </c>
      <c r="J13" s="105" t="str">
        <f>CONCATENATE(Worksheet2!Q13,"",Worksheet2!R13,"",Worksheet2!S13,"",Worksheet2!T13,"")</f>
        <v>토부토죠센(東武東上線)</v>
      </c>
      <c r="K13" s="105" t="str">
        <f>CONCATENATE(Worksheet2!U13,"",Worksheet2!V13,"",Worksheet2!W13,"",Worksheet2!X13,"")</f>
        <v>토키와다이（ときわ台)</v>
      </c>
      <c r="L13" s="107" t="str">
        <f>Worksheet2!Y13</f>
        <v>8</v>
      </c>
      <c r="M13" s="105" t="str">
        <f>CONCATENATE(Worksheet2!Z13,"",Worksheet2!AA13,"",Worksheet2!AB13,"",Worksheet2!AC13,"")</f>
        <v>토부토죠센(東武東上線)</v>
      </c>
      <c r="N13" s="105" t="str">
        <f>CONCATENATE(Worksheet2!AD13,"",Worksheet2!AE13,"",Worksheet2!AF13,"",Worksheet2!AG13,"")</f>
        <v>카미이타바시（上板橋)</v>
      </c>
      <c r="O13" s="105" t="str">
        <f>Worksheet2!AH13</f>
        <v>13</v>
      </c>
      <c r="P13" s="108" t="str">
        <f>Worksheet2!AI13</f>
        <v>도쿄（東京都）</v>
      </c>
      <c r="Q13" s="105" t="str">
        <f>CONCATENATE(Worksheet2!AJ13,"",Worksheet2!AK13,"",Worksheet2!AL13,"",Worksheet2!AM13,"")</f>
        <v>이타바시구(板橋区)</v>
      </c>
      <c r="R13" s="108" t="s">
        <v>33</v>
      </c>
      <c r="S13" s="105">
        <f>Worksheet2!AO13</f>
        <v>45</v>
      </c>
      <c r="T13" s="108" t="s">
        <v>34</v>
      </c>
      <c r="U13" s="105">
        <f>Worksheet2!AQ13</f>
        <v>45</v>
      </c>
      <c r="V13" s="108" t="s">
        <v>35</v>
      </c>
      <c r="W13" s="105">
        <f>Worksheet2!AS13</f>
        <v>40</v>
      </c>
      <c r="X13" s="105" t="str">
        <f>Worksheet2!AT13</f>
        <v>1R</v>
      </c>
      <c r="Y13" s="109" t="str">
        <f>Worksheet2!AU13</f>
        <v>30.40</v>
      </c>
      <c r="Z13" s="105" t="str">
        <f>CONCATENATE(Worksheet2!AV13,"",Worksheet2!AW13,"")</f>
        <v>S조</v>
      </c>
      <c r="AA13" s="105">
        <f>Worksheet2!AX13</f>
        <v>3</v>
      </c>
      <c r="AB13" s="105">
        <f>Worksheet2!AY13</f>
        <v>3</v>
      </c>
      <c r="AC13" s="105">
        <f>Worksheet2!AZ13</f>
        <v>1998</v>
      </c>
      <c r="AD13" s="105" t="str">
        <f>Worksheet2!BA13</f>
        <v>즉시</v>
      </c>
      <c r="AE13" s="105" t="str">
        <f>CONCATENATE(Worksheet2!BB13,"",Worksheet2!BC13,"",Worksheet2!BD13,"",Worksheet2!BE13,"",Worksheet2!BF13,"",Worksheet2!BG13,"",Worksheet2!BH13,"",Worksheet2!BI13,"",Worksheet2!BJ13,"",Worksheet2!BK13,"",Worksheet2!BL13,"",Worksheet2!BM13,"",Worksheet2!BN13,"",Worksheet2!BO13,"",)</f>
        <v>보증인필요없음,에어컨,2층이상,한국에서신청가능,워킹비자신청가능,화장실욕실분리,가스렌지,실내세탁기,옷장,</v>
      </c>
      <c r="AG13" s="105">
        <f>Worksheet2!BQ13</f>
        <v>0</v>
      </c>
      <c r="AH13" s="105" t="str">
        <f>Worksheet2!BR13</f>
        <v>アムス・エステート</v>
      </c>
      <c r="AI13" s="105" t="str">
        <f>Worksheet2!BS13</f>
        <v>03-5958-0099</v>
      </c>
      <c r="AJ13" s="105" t="str">
        <f>Worksheet2!BT13</f>
        <v>03-5958-0014</v>
      </c>
      <c r="AK13" s="105">
        <f>Worksheet2!BU13</f>
        <v>50</v>
      </c>
      <c r="AL13" s="105" t="str">
        <f>Worksheet2!BV13</f>
        <v>ライフサポート</v>
      </c>
      <c r="AM13" s="105">
        <f>Worksheet2!BW13</f>
        <v>0</v>
      </c>
      <c r="AN13" s="105">
        <f>Worksheet2!BX13</f>
        <v>0</v>
      </c>
      <c r="AO13" s="108" t="s">
        <v>31</v>
      </c>
      <c r="AP13" s="105">
        <f>Worksheet2!BY13</f>
        <v>82000</v>
      </c>
      <c r="AQ13" s="105">
        <f>Worksheet2!BZ13</f>
        <v>4000</v>
      </c>
      <c r="AR13" s="105">
        <f>Worksheet2!CA13</f>
        <v>0</v>
      </c>
      <c r="AS13" s="105">
        <f>Worksheet2!CB13</f>
        <v>0</v>
      </c>
      <c r="AT13" s="105">
        <f>Worksheet2!CC13</f>
        <v>43000</v>
      </c>
      <c r="AU13" s="105">
        <f>Worksheet2!CD13</f>
        <v>0</v>
      </c>
      <c r="AV13" s="105">
        <f>Worksheet2!CE13</f>
        <v>15000</v>
      </c>
      <c r="AW13" s="105">
        <f>Worksheet2!CF13</f>
        <v>15000</v>
      </c>
      <c r="AX13" s="105">
        <f>Worksheet2!CG13</f>
        <v>0</v>
      </c>
      <c r="AY13" s="105">
        <f>Worksheet2!CH13</f>
        <v>88560</v>
      </c>
      <c r="AZ13" s="105">
        <f t="shared" si="1"/>
        <v>161560</v>
      </c>
    </row>
    <row r="14" spans="1:52">
      <c r="A14" s="105">
        <f>Worksheet2!A14</f>
        <v>190920013</v>
      </c>
      <c r="B14" s="105" t="str">
        <f>Worksheet2!B14</f>
        <v>맨션</v>
      </c>
      <c r="C14" s="105" t="str">
        <f>CONCATENATE(Worksheet2!C14,"",Worksheet2!D14,"",Worksheet2!E14,"",Worksheet2!F14,"",Worksheet2!G14,"",Worksheet2!H14,"",Worksheet2!I14,"")</f>
        <v>ハイネスときわ台#102(하이네스토키와다이)</v>
      </c>
      <c r="D14" s="105" t="str">
        <f>Worksheet2!K14</f>
        <v>東京都板橋区前野町２丁目４－１９</v>
      </c>
      <c r="E14" s="106" t="str">
        <f>Worksheet2!L14</f>
        <v>102</v>
      </c>
      <c r="F14" s="105">
        <f>Worksheet2!M14</f>
        <v>60000</v>
      </c>
      <c r="G14" s="105">
        <f>Worksheet2!N14</f>
        <v>3000</v>
      </c>
      <c r="H14" s="105">
        <f>Worksheet2!O14</f>
        <v>1</v>
      </c>
      <c r="I14" s="105">
        <f>Worksheet2!P14</f>
        <v>0.5</v>
      </c>
      <c r="J14" s="105" t="str">
        <f>CONCATENATE(Worksheet2!Q14,"",Worksheet2!R14,"",Worksheet2!S14,"",Worksheet2!T14,"")</f>
        <v>토부토죠센(東武東上線)</v>
      </c>
      <c r="K14" s="105" t="str">
        <f>CONCATENATE(Worksheet2!U14,"",Worksheet2!V14,"",Worksheet2!W14,"",Worksheet2!X14,"")</f>
        <v>토키와다이（ときわ台)</v>
      </c>
      <c r="L14" s="107" t="str">
        <f>Worksheet2!Y14</f>
        <v>8</v>
      </c>
      <c r="M14" s="105" t="str">
        <f>CONCATENATE(Worksheet2!Z14,"",Worksheet2!AA14,"",Worksheet2!AB14,"",Worksheet2!AC14,"")</f>
        <v/>
      </c>
      <c r="N14" s="105" t="str">
        <f>CONCATENATE(Worksheet2!AD14,"",Worksheet2!AE14,"",Worksheet2!AF14,"",Worksheet2!AG14,"")</f>
        <v/>
      </c>
      <c r="P14" s="108" t="str">
        <f>Worksheet2!AI14</f>
        <v>도쿄（東京都）</v>
      </c>
      <c r="Q14" s="105" t="str">
        <f>CONCATENATE(Worksheet2!AJ14,"",Worksheet2!AK14,"",Worksheet2!AL14,"",Worksheet2!AM14,"")</f>
        <v>이타바시구(板橋区)</v>
      </c>
      <c r="R14" s="108" t="s">
        <v>33</v>
      </c>
      <c r="S14" s="105">
        <f>Worksheet2!AO14</f>
        <v>35</v>
      </c>
      <c r="T14" s="108" t="s">
        <v>34</v>
      </c>
      <c r="U14" s="105">
        <f>Worksheet2!AQ14</f>
        <v>40</v>
      </c>
      <c r="V14" s="108" t="s">
        <v>35</v>
      </c>
      <c r="W14" s="105">
        <f>Worksheet2!AS14</f>
        <v>40</v>
      </c>
      <c r="X14" s="105" t="str">
        <f>Worksheet2!AT14</f>
        <v>1K</v>
      </c>
      <c r="Y14" s="109" t="str">
        <f>Worksheet2!AU14</f>
        <v>24.30</v>
      </c>
      <c r="Z14" s="105" t="str">
        <f>CONCATENATE(Worksheet2!AV14,"",Worksheet2!AW14,"")</f>
        <v>RC조</v>
      </c>
      <c r="AA14" s="105">
        <f>Worksheet2!AX14</f>
        <v>1</v>
      </c>
      <c r="AB14" s="105">
        <f>Worksheet2!AY14</f>
        <v>5</v>
      </c>
      <c r="AC14" s="105">
        <f>Worksheet2!AZ14</f>
        <v>1989</v>
      </c>
      <c r="AD14" s="105" t="str">
        <f>Worksheet2!BA14</f>
        <v>즉시</v>
      </c>
      <c r="AE14" s="105" t="str">
        <f>CONCATENATE(Worksheet2!BB14,"",Worksheet2!BC14,"",Worksheet2!BD14,"",Worksheet2!BE14,"",Worksheet2!BF14,"",Worksheet2!BG14,"",Worksheet2!BH14,"",Worksheet2!BI14,"",Worksheet2!BJ14,"",Worksheet2!BK14,"",Worksheet2!BL14,"",Worksheet2!BM14,"",Worksheet2!BN14,"",Worksheet2!BO14,"",)</f>
        <v>보증인필요없음,에어컨,한국에서신청가능,워킹비자신청가능,엘리베이터,오토락,인덕션(IH),실내세탁기,옷장,</v>
      </c>
      <c r="AG14" s="105">
        <f>Worksheet2!BQ14</f>
        <v>0</v>
      </c>
      <c r="AH14" s="105" t="str">
        <f>Worksheet2!BR14</f>
        <v>アムス・エステート</v>
      </c>
      <c r="AI14" s="105" t="str">
        <f>Worksheet2!BS14</f>
        <v>03-5958-0099</v>
      </c>
      <c r="AJ14" s="105" t="str">
        <f>Worksheet2!BT14</f>
        <v>03-5958-0014</v>
      </c>
      <c r="AK14" s="105">
        <f>Worksheet2!BU14</f>
        <v>0</v>
      </c>
      <c r="AL14" s="105" t="str">
        <f>Worksheet2!BV14</f>
        <v>ライフサポート</v>
      </c>
      <c r="AM14" s="105">
        <f>Worksheet2!BW14</f>
        <v>0</v>
      </c>
      <c r="AN14" s="105">
        <f>Worksheet2!BX14</f>
        <v>0</v>
      </c>
      <c r="AO14" s="108" t="s">
        <v>31</v>
      </c>
      <c r="AP14" s="105">
        <f>Worksheet2!BY14</f>
        <v>60000</v>
      </c>
      <c r="AQ14" s="105">
        <f>Worksheet2!BZ14</f>
        <v>3000</v>
      </c>
      <c r="AR14" s="105">
        <f>Worksheet2!CA14</f>
        <v>60000</v>
      </c>
      <c r="AS14" s="105">
        <f>Worksheet2!CB14</f>
        <v>30000</v>
      </c>
      <c r="AT14" s="105">
        <f>Worksheet2!CC14</f>
        <v>31500</v>
      </c>
      <c r="AU14" s="105">
        <f>Worksheet2!CD14</f>
        <v>0</v>
      </c>
      <c r="AV14" s="105">
        <f>Worksheet2!CE14</f>
        <v>15000</v>
      </c>
      <c r="AW14" s="105">
        <f>Worksheet2!CF14</f>
        <v>15000</v>
      </c>
      <c r="AX14" s="105">
        <f>Worksheet2!CG14</f>
        <v>0</v>
      </c>
      <c r="AY14" s="105">
        <f>Worksheet2!CH14</f>
        <v>64800.000000000007</v>
      </c>
      <c r="AZ14" s="105">
        <f t="shared" si="1"/>
        <v>216300</v>
      </c>
    </row>
    <row r="15" spans="1:52">
      <c r="A15" s="105">
        <f>Worksheet2!A15</f>
        <v>190920014</v>
      </c>
      <c r="B15" s="105" t="str">
        <f>Worksheet2!B15</f>
        <v>맨션</v>
      </c>
      <c r="C15" s="105" t="str">
        <f>CONCATENATE(Worksheet2!C15,"",Worksheet2!D15,"",Worksheet2!E15,"",Worksheet2!F15,"",Worksheet2!G15,"",Worksheet2!H15,"",Worksheet2!I15,"")</f>
        <v>プレデパルク３#403(푸레데파레쿠)</v>
      </c>
      <c r="D15" s="105" t="str">
        <f>Worksheet2!K15</f>
        <v>東京都板橋区大山西町４６－８</v>
      </c>
      <c r="E15" s="106" t="str">
        <f>Worksheet2!L15</f>
        <v>403</v>
      </c>
      <c r="F15" s="105">
        <f>Worksheet2!M15</f>
        <v>104000</v>
      </c>
      <c r="G15" s="105">
        <f>Worksheet2!N15</f>
        <v>8000</v>
      </c>
      <c r="H15" s="105">
        <f>Worksheet2!O15</f>
        <v>1</v>
      </c>
      <c r="I15" s="105">
        <f>Worksheet2!P15</f>
        <v>1</v>
      </c>
      <c r="J15" s="105" t="str">
        <f>CONCATENATE(Worksheet2!Q15,"",Worksheet2!R15,"",Worksheet2!S15,"",Worksheet2!T15,"")</f>
        <v>토부토죠센(東武東上線)</v>
      </c>
      <c r="K15" s="105" t="str">
        <f>CONCATENATE(Worksheet2!U15,"",Worksheet2!V15,"",Worksheet2!W15,"",Worksheet2!X15,"")</f>
        <v>오오야마（大山)</v>
      </c>
      <c r="L15" s="107" t="str">
        <f>Worksheet2!Y15</f>
        <v>10</v>
      </c>
      <c r="M15" s="105" t="str">
        <f>CONCATENATE(Worksheet2!Z15,"",Worksheet2!AA15,"",Worksheet2!AB15,"",Worksheet2!AC15,"")</f>
        <v/>
      </c>
      <c r="N15" s="105" t="str">
        <f>CONCATENATE(Worksheet2!AD15,"",Worksheet2!AE15,"",Worksheet2!AF15,"",Worksheet2!AG15,"")</f>
        <v/>
      </c>
      <c r="P15" s="108" t="str">
        <f>Worksheet2!AI15</f>
        <v>도쿄（東京都）</v>
      </c>
      <c r="Q15" s="105" t="str">
        <f>CONCATENATE(Worksheet2!AJ15,"",Worksheet2!AK15,"",Worksheet2!AL15,"",Worksheet2!AM15,"")</f>
        <v>이타바시구(板橋区)</v>
      </c>
      <c r="R15" s="108" t="s">
        <v>33</v>
      </c>
      <c r="S15" s="105">
        <f>Worksheet2!AO15</f>
        <v>35</v>
      </c>
      <c r="T15" s="108" t="s">
        <v>34</v>
      </c>
      <c r="U15" s="105">
        <f>Worksheet2!AQ15</f>
        <v>40</v>
      </c>
      <c r="V15" s="108" t="s">
        <v>35</v>
      </c>
      <c r="W15" s="105">
        <f>Worksheet2!AS15</f>
        <v>35</v>
      </c>
      <c r="X15" s="105" t="str">
        <f>Worksheet2!AT15</f>
        <v>1LDK</v>
      </c>
      <c r="Y15" s="109" t="str">
        <f>Worksheet2!AU15</f>
        <v>33.62</v>
      </c>
      <c r="Z15" s="105" t="str">
        <f>CONCATENATE(Worksheet2!AV15,"",Worksheet2!AW15,"")</f>
        <v>RC조</v>
      </c>
      <c r="AA15" s="105">
        <f>Worksheet2!AX15</f>
        <v>4</v>
      </c>
      <c r="AB15" s="105">
        <f>Worksheet2!AY15</f>
        <v>6</v>
      </c>
      <c r="AC15" s="105">
        <f>Worksheet2!AZ15</f>
        <v>2008</v>
      </c>
      <c r="AD15" s="105" t="str">
        <f>Worksheet2!BA15</f>
        <v>즉시</v>
      </c>
      <c r="AE15" s="105" t="str">
        <f>CONCATENATE(Worksheet2!BB15,"",Worksheet2!BC15,"",Worksheet2!BD15,"",Worksheet2!BE15,"",Worksheet2!BF15,"",Worksheet2!BG15,"",Worksheet2!BH15,"",Worksheet2!BI15,"",Worksheet2!BJ15,"",Worksheet2!BK15,"",Worksheet2!BL15,"",Worksheet2!BM15,"",Worksheet2!BN15,"",Worksheet2!BO15,"",)</f>
        <v>보증인필요없음,에어컨,2층이상,한국에서신청가능,워킹비자신청가능,엘리베이터,오토락,화장실욕실분리,가스렌지,실내세탁기,옷장,2인입주상담,</v>
      </c>
      <c r="AG15" s="105">
        <f>Worksheet2!BQ15</f>
        <v>0</v>
      </c>
      <c r="AH15" s="105" t="str">
        <f>Worksheet2!BR15</f>
        <v>アムス・エステート</v>
      </c>
      <c r="AI15" s="105" t="str">
        <f>Worksheet2!BS15</f>
        <v>03-5958-0099</v>
      </c>
      <c r="AJ15" s="105" t="str">
        <f>Worksheet2!BT15</f>
        <v>03-5958-0014</v>
      </c>
      <c r="AK15" s="105">
        <f>Worksheet2!BU15</f>
        <v>50</v>
      </c>
      <c r="AL15" s="105" t="str">
        <f>Worksheet2!BV15</f>
        <v>ライフサポート</v>
      </c>
      <c r="AM15" s="105">
        <f>Worksheet2!BW15</f>
        <v>0</v>
      </c>
      <c r="AN15" s="105">
        <f>Worksheet2!BX15</f>
        <v>0</v>
      </c>
      <c r="AO15" s="108" t="s">
        <v>31</v>
      </c>
      <c r="AP15" s="105">
        <f>Worksheet2!BY15</f>
        <v>104000</v>
      </c>
      <c r="AQ15" s="105">
        <f>Worksheet2!BZ15</f>
        <v>8000</v>
      </c>
      <c r="AR15" s="105">
        <f>Worksheet2!CA15</f>
        <v>104000</v>
      </c>
      <c r="AS15" s="105">
        <f>Worksheet2!CB15</f>
        <v>104000</v>
      </c>
      <c r="AT15" s="105">
        <f>Worksheet2!CC15</f>
        <v>56000</v>
      </c>
      <c r="AU15" s="105">
        <f>Worksheet2!CD15</f>
        <v>0</v>
      </c>
      <c r="AV15" s="105">
        <f>Worksheet2!CE15</f>
        <v>15000</v>
      </c>
      <c r="AW15" s="105">
        <f>Worksheet2!CF15</f>
        <v>15000</v>
      </c>
      <c r="AX15" s="105">
        <f>Worksheet2!CG15</f>
        <v>0</v>
      </c>
      <c r="AY15" s="105">
        <f>Worksheet2!CH15</f>
        <v>112320.00000000001</v>
      </c>
      <c r="AZ15" s="105">
        <f t="shared" si="1"/>
        <v>406320</v>
      </c>
    </row>
    <row r="16" spans="1:52">
      <c r="A16" s="105">
        <f>Worksheet2!A16</f>
        <v>190920015</v>
      </c>
      <c r="B16" s="105" t="str">
        <f>Worksheet2!B16</f>
        <v>맨션</v>
      </c>
      <c r="C16" s="105" t="str">
        <f>CONCATENATE(Worksheet2!C16,"",Worksheet2!D16,"",Worksheet2!E16,"",Worksheet2!F16,"",Worksheet2!G16,"",Worksheet2!H16,"",Worksheet2!I16,"")</f>
        <v>プレミアムバリュー板橋徳丸#103(프레미아무바류이타바시토쿠마루)★시키킹,레이킹X★</v>
      </c>
      <c r="D16" s="105" t="str">
        <f>Worksheet2!K16</f>
        <v>東京都板橋区徳丸１丁目１５ー１２</v>
      </c>
      <c r="E16" s="106" t="str">
        <f>Worksheet2!L16</f>
        <v>103</v>
      </c>
      <c r="F16" s="105">
        <f>Worksheet2!M16</f>
        <v>69000</v>
      </c>
      <c r="G16" s="105">
        <f>Worksheet2!N16</f>
        <v>7000</v>
      </c>
      <c r="H16" s="105">
        <f>Worksheet2!O16</f>
        <v>0</v>
      </c>
      <c r="I16" s="105">
        <f>Worksheet2!P16</f>
        <v>0</v>
      </c>
      <c r="J16" s="105" t="str">
        <f>CONCATENATE(Worksheet2!Q16,"",Worksheet2!R16,"",Worksheet2!S16,"",Worksheet2!T16,"")</f>
        <v>토부토죠센(東武東上線)</v>
      </c>
      <c r="K16" s="105" t="str">
        <f>CONCATENATE(Worksheet2!U16,"",Worksheet2!V16,"",Worksheet2!W16,"",Worksheet2!X16,"")</f>
        <v>토부네리마（東武練馬)</v>
      </c>
      <c r="L16" s="107" t="str">
        <f>Worksheet2!Y16</f>
        <v>6</v>
      </c>
      <c r="M16" s="105" t="str">
        <f>CONCATENATE(Worksheet2!Z16,"",Worksheet2!AA16,"",Worksheet2!AB16,"",Worksheet2!AC16,"")</f>
        <v>토부토죠센(東武東上線)</v>
      </c>
      <c r="N16" s="105" t="str">
        <f>CONCATENATE(Worksheet2!AD16,"",Worksheet2!AE16,"",Worksheet2!AF16,"",Worksheet2!AG16,"")</f>
        <v>카미이타바시（上板橋)</v>
      </c>
      <c r="O16" s="105" t="str">
        <f>Worksheet2!AH16</f>
        <v>14</v>
      </c>
      <c r="P16" s="108" t="str">
        <f>Worksheet2!AI16</f>
        <v>도쿄（東京都）</v>
      </c>
      <c r="Q16" s="105" t="str">
        <f>CONCATENATE(Worksheet2!AJ16,"",Worksheet2!AK16,"",Worksheet2!AL16,"",Worksheet2!AM16,"")</f>
        <v>이타바시구(板橋区)</v>
      </c>
      <c r="R16" s="108" t="s">
        <v>33</v>
      </c>
      <c r="S16" s="105">
        <f>Worksheet2!AO16</f>
        <v>40</v>
      </c>
      <c r="T16" s="108" t="s">
        <v>34</v>
      </c>
      <c r="U16" s="105">
        <f>Worksheet2!AQ16</f>
        <v>45</v>
      </c>
      <c r="V16" s="108" t="s">
        <v>35</v>
      </c>
      <c r="W16" s="105">
        <f>Worksheet2!AS16</f>
        <v>45</v>
      </c>
      <c r="X16" s="105" t="str">
        <f>Worksheet2!AT16</f>
        <v>1K</v>
      </c>
      <c r="Y16" s="109" t="str">
        <f>Worksheet2!AU16</f>
        <v>20.02</v>
      </c>
      <c r="Z16" s="105" t="str">
        <f>CONCATENATE(Worksheet2!AV16,"",Worksheet2!AW16,"")</f>
        <v>S조</v>
      </c>
      <c r="AA16" s="105">
        <f>Worksheet2!AX16</f>
        <v>1</v>
      </c>
      <c r="AB16" s="105">
        <f>Worksheet2!AY16</f>
        <v>4</v>
      </c>
      <c r="AC16" s="105">
        <f>Worksheet2!AZ16</f>
        <v>2014</v>
      </c>
      <c r="AD16" s="105" t="str">
        <f>Worksheet2!BA16</f>
        <v>2019년10월예정</v>
      </c>
      <c r="AE16" s="105" t="str">
        <f>CONCATENATE(Worksheet2!BB16,"",Worksheet2!BC16,"",Worksheet2!BD16,"",Worksheet2!BE16,"",Worksheet2!BF16,"",Worksheet2!BG16,"",Worksheet2!BH16,"",Worksheet2!BI16,"",Worksheet2!BJ16,"",Worksheet2!BK16,"",Worksheet2!BL16,"",Worksheet2!BM16,"",Worksheet2!BN16,"",Worksheet2!BO16,"",)</f>
        <v>보증인필요없음,에어컨,한국에서신청가능,워킹비자신청가능,화장실욕실분리,인덕션(IH),실내세탁기,옷장,</v>
      </c>
      <c r="AG16" s="105">
        <f>Worksheet2!BQ16</f>
        <v>0</v>
      </c>
      <c r="AH16" s="105" t="str">
        <f>Worksheet2!BR16</f>
        <v>アムス・エステート</v>
      </c>
      <c r="AI16" s="105" t="str">
        <f>Worksheet2!BS16</f>
        <v>03-5958-0099</v>
      </c>
      <c r="AJ16" s="105" t="str">
        <f>Worksheet2!BT16</f>
        <v>03-5958-0014</v>
      </c>
      <c r="AK16" s="105">
        <f>Worksheet2!BU16</f>
        <v>0</v>
      </c>
      <c r="AL16" s="105" t="str">
        <f>Worksheet2!BV16</f>
        <v>ライフサポート</v>
      </c>
      <c r="AM16" s="105">
        <f>Worksheet2!BW16</f>
        <v>0</v>
      </c>
      <c r="AN16" s="105">
        <f>Worksheet2!BX16</f>
        <v>0</v>
      </c>
      <c r="AO16" s="108" t="s">
        <v>31</v>
      </c>
      <c r="AP16" s="105">
        <f>Worksheet2!BY16</f>
        <v>69000</v>
      </c>
      <c r="AQ16" s="105">
        <f>Worksheet2!BZ16</f>
        <v>7000</v>
      </c>
      <c r="AR16" s="105">
        <f>Worksheet2!CA16</f>
        <v>0</v>
      </c>
      <c r="AS16" s="105">
        <f>Worksheet2!CB16</f>
        <v>0</v>
      </c>
      <c r="AT16" s="105">
        <f>Worksheet2!CC16</f>
        <v>38000</v>
      </c>
      <c r="AU16" s="105">
        <f>Worksheet2!CD16</f>
        <v>0</v>
      </c>
      <c r="AV16" s="105">
        <f>Worksheet2!CE16</f>
        <v>5000</v>
      </c>
      <c r="AW16" s="105">
        <f>Worksheet2!CF16</f>
        <v>15000</v>
      </c>
      <c r="AX16" s="105">
        <f>Worksheet2!CG16</f>
        <v>0</v>
      </c>
      <c r="AY16" s="105">
        <f>Worksheet2!CH16</f>
        <v>74520</v>
      </c>
      <c r="AZ16" s="105">
        <f t="shared" si="1"/>
        <v>132520</v>
      </c>
    </row>
    <row r="17" spans="1:52">
      <c r="A17" s="105">
        <f>Worksheet2!A17</f>
        <v>190920016</v>
      </c>
      <c r="B17" s="105" t="str">
        <f>Worksheet2!B17</f>
        <v>맨션</v>
      </c>
      <c r="C17" s="105" t="str">
        <f>CONCATENATE(Worksheet2!C17,"",Worksheet2!D17,"",Worksheet2!E17,"",Worksheet2!F17,"",Worksheet2!G17,"",Worksheet2!H17,"",Worksheet2!I17,"")</f>
        <v>プレミアムバリュー板橋徳丸#105(프레미아무바류이타바시토쿠마루)★시키킹,레이킹X★</v>
      </c>
      <c r="D17" s="105" t="str">
        <f>Worksheet2!K17</f>
        <v>東京都板橋区徳丸１丁目１５ー１２</v>
      </c>
      <c r="E17" s="106" t="str">
        <f>Worksheet2!L17</f>
        <v>105</v>
      </c>
      <c r="F17" s="105">
        <f>Worksheet2!M17</f>
        <v>69000</v>
      </c>
      <c r="G17" s="105">
        <f>Worksheet2!N17</f>
        <v>7000</v>
      </c>
      <c r="H17" s="105">
        <f>Worksheet2!O17</f>
        <v>0</v>
      </c>
      <c r="I17" s="105">
        <f>Worksheet2!P17</f>
        <v>0</v>
      </c>
      <c r="J17" s="105" t="str">
        <f>CONCATENATE(Worksheet2!Q17,"",Worksheet2!R17,"",Worksheet2!S17,"",Worksheet2!T17,"")</f>
        <v>토부토죠센(東武東上線)</v>
      </c>
      <c r="K17" s="105" t="str">
        <f>CONCATENATE(Worksheet2!U17,"",Worksheet2!V17,"",Worksheet2!W17,"",Worksheet2!X17,"")</f>
        <v>토부네리마（東武練馬)</v>
      </c>
      <c r="L17" s="107" t="str">
        <f>Worksheet2!Y17</f>
        <v>6</v>
      </c>
      <c r="M17" s="105" t="str">
        <f>CONCATENATE(Worksheet2!Z17,"",Worksheet2!AA17,"",Worksheet2!AB17,"",Worksheet2!AC17,"")</f>
        <v>토부토죠센(東武東上線)</v>
      </c>
      <c r="N17" s="105" t="str">
        <f>CONCATENATE(Worksheet2!AD17,"",Worksheet2!AE17,"",Worksheet2!AF17,"",Worksheet2!AG17,"")</f>
        <v>카미이타바시（上板橋)</v>
      </c>
      <c r="O17" s="105" t="str">
        <f>Worksheet2!AH17</f>
        <v>14</v>
      </c>
      <c r="P17" s="108" t="str">
        <f>Worksheet2!AI17</f>
        <v>도쿄（東京都）</v>
      </c>
      <c r="Q17" s="105" t="str">
        <f>CONCATENATE(Worksheet2!AJ17,"",Worksheet2!AK17,"",Worksheet2!AL17,"",Worksheet2!AM17,"")</f>
        <v>이타바시구(板橋区)</v>
      </c>
      <c r="R17" s="108" t="s">
        <v>33</v>
      </c>
      <c r="S17" s="105">
        <f>Worksheet2!AO17</f>
        <v>40</v>
      </c>
      <c r="T17" s="108" t="s">
        <v>34</v>
      </c>
      <c r="U17" s="105">
        <f>Worksheet2!AQ17</f>
        <v>45</v>
      </c>
      <c r="V17" s="108" t="s">
        <v>35</v>
      </c>
      <c r="W17" s="105">
        <f>Worksheet2!AS17</f>
        <v>45</v>
      </c>
      <c r="X17" s="105" t="str">
        <f>Worksheet2!AT17</f>
        <v>1K</v>
      </c>
      <c r="Y17" s="109" t="str">
        <f>Worksheet2!AU17</f>
        <v>22.18</v>
      </c>
      <c r="Z17" s="105" t="str">
        <f>CONCATENATE(Worksheet2!AV17,"",Worksheet2!AW17,"")</f>
        <v>S조</v>
      </c>
      <c r="AA17" s="105">
        <f>Worksheet2!AX17</f>
        <v>1</v>
      </c>
      <c r="AB17" s="105">
        <f>Worksheet2!AY17</f>
        <v>4</v>
      </c>
      <c r="AC17" s="105">
        <f>Worksheet2!AZ17</f>
        <v>2014</v>
      </c>
      <c r="AD17" s="105" t="str">
        <f>Worksheet2!BA17</f>
        <v>2019년10월예정</v>
      </c>
      <c r="AE17" s="105" t="str">
        <f>CONCATENATE(Worksheet2!BB17,"",Worksheet2!BC17,"",Worksheet2!BD17,"",Worksheet2!BE17,"",Worksheet2!BF17,"",Worksheet2!BG17,"",Worksheet2!BH17,"",Worksheet2!BI17,"",Worksheet2!BJ17,"",Worksheet2!BK17,"",Worksheet2!BL17,"",Worksheet2!BM17,"",Worksheet2!BN17,"",Worksheet2!BO17,"",)</f>
        <v>보증인필요없음,에어컨,한국에서신청가능,워킹비자신청가능,화장실욕실분리,인덕션(IH),실내세탁기,옷장,</v>
      </c>
      <c r="AG17" s="105">
        <f>Worksheet2!BQ17</f>
        <v>0</v>
      </c>
      <c r="AH17" s="105" t="str">
        <f>Worksheet2!BR17</f>
        <v>アムス・エステート</v>
      </c>
      <c r="AI17" s="105" t="str">
        <f>Worksheet2!BS17</f>
        <v>03-5958-0099</v>
      </c>
      <c r="AJ17" s="105" t="str">
        <f>Worksheet2!BT17</f>
        <v>03-5958-0014</v>
      </c>
      <c r="AK17" s="105">
        <f>Worksheet2!BU17</f>
        <v>0</v>
      </c>
      <c r="AL17" s="105" t="str">
        <f>Worksheet2!BV17</f>
        <v>ライフサポート</v>
      </c>
      <c r="AM17" s="105">
        <f>Worksheet2!BW17</f>
        <v>0</v>
      </c>
      <c r="AN17" s="105">
        <f>Worksheet2!BX17</f>
        <v>0</v>
      </c>
      <c r="AO17" s="108" t="s">
        <v>31</v>
      </c>
      <c r="AP17" s="105">
        <f>Worksheet2!BY17</f>
        <v>69000</v>
      </c>
      <c r="AQ17" s="105">
        <f>Worksheet2!BZ17</f>
        <v>7000</v>
      </c>
      <c r="AR17" s="105">
        <f>Worksheet2!CA17</f>
        <v>0</v>
      </c>
      <c r="AS17" s="105">
        <f>Worksheet2!CB17</f>
        <v>0</v>
      </c>
      <c r="AT17" s="105">
        <f>Worksheet2!CC17</f>
        <v>38000</v>
      </c>
      <c r="AU17" s="105">
        <f>Worksheet2!CD17</f>
        <v>0</v>
      </c>
      <c r="AV17" s="105">
        <f>Worksheet2!CE17</f>
        <v>5000</v>
      </c>
      <c r="AW17" s="105">
        <f>Worksheet2!CF17</f>
        <v>15000</v>
      </c>
      <c r="AX17" s="105">
        <f>Worksheet2!CG17</f>
        <v>0</v>
      </c>
      <c r="AY17" s="105">
        <f>Worksheet2!CH17</f>
        <v>74520</v>
      </c>
      <c r="AZ17" s="105">
        <f t="shared" si="1"/>
        <v>132520</v>
      </c>
    </row>
    <row r="18" spans="1:52">
      <c r="A18" s="105">
        <f>Worksheet2!A18</f>
        <v>190920017</v>
      </c>
      <c r="B18" s="105" t="str">
        <f>Worksheet2!B18</f>
        <v>맨션</v>
      </c>
      <c r="C18" s="105" t="str">
        <f>CONCATENATE(Worksheet2!C18,"",Worksheet2!D18,"",Worksheet2!E18,"",Worksheet2!F18,"",Worksheet2!G18,"",Worksheet2!H18,"",Worksheet2!I18,"")</f>
        <v>プレミアムバリュー板橋徳丸#202(프레미아무바류이타바시토쿠마루)★시키킹,레이킹X★</v>
      </c>
      <c r="D18" s="105" t="str">
        <f>Worksheet2!K18</f>
        <v>東京都板橋区徳丸１丁目１５ー１２</v>
      </c>
      <c r="E18" s="106" t="str">
        <f>Worksheet2!L18</f>
        <v>202</v>
      </c>
      <c r="F18" s="105">
        <f>Worksheet2!M18</f>
        <v>71000</v>
      </c>
      <c r="G18" s="105">
        <f>Worksheet2!N18</f>
        <v>7000</v>
      </c>
      <c r="H18" s="105">
        <f>Worksheet2!O18</f>
        <v>0</v>
      </c>
      <c r="I18" s="105">
        <f>Worksheet2!P18</f>
        <v>0</v>
      </c>
      <c r="J18" s="105" t="str">
        <f>CONCATENATE(Worksheet2!Q18,"",Worksheet2!R18,"",Worksheet2!S18,"",Worksheet2!T18,"")</f>
        <v>토부토죠센(東武東上線)</v>
      </c>
      <c r="K18" s="105" t="str">
        <f>CONCATENATE(Worksheet2!U18,"",Worksheet2!V18,"",Worksheet2!W18,"",Worksheet2!X18,"")</f>
        <v>토부네리마（東武練馬)</v>
      </c>
      <c r="L18" s="107" t="str">
        <f>Worksheet2!Y18</f>
        <v>6</v>
      </c>
      <c r="M18" s="105" t="str">
        <f>CONCATENATE(Worksheet2!Z18,"",Worksheet2!AA18,"",Worksheet2!AB18,"",Worksheet2!AC18,"")</f>
        <v>토부토죠센(東武東上線)</v>
      </c>
      <c r="N18" s="105" t="str">
        <f>CONCATENATE(Worksheet2!AD18,"",Worksheet2!AE18,"",Worksheet2!AF18,"",Worksheet2!AG18,"")</f>
        <v>카미이타바시（上板橋)</v>
      </c>
      <c r="O18" s="105" t="str">
        <f>Worksheet2!AH18</f>
        <v>14</v>
      </c>
      <c r="P18" s="108" t="str">
        <f>Worksheet2!AI18</f>
        <v>도쿄（東京都）</v>
      </c>
      <c r="Q18" s="105" t="str">
        <f>CONCATENATE(Worksheet2!AJ18,"",Worksheet2!AK18,"",Worksheet2!AL18,"",Worksheet2!AM18,"")</f>
        <v>이타바시구(板橋区)</v>
      </c>
      <c r="R18" s="108" t="s">
        <v>33</v>
      </c>
      <c r="S18" s="105">
        <f>Worksheet2!AO18</f>
        <v>40</v>
      </c>
      <c r="T18" s="108" t="s">
        <v>34</v>
      </c>
      <c r="U18" s="105">
        <f>Worksheet2!AQ18</f>
        <v>45</v>
      </c>
      <c r="V18" s="108" t="s">
        <v>35</v>
      </c>
      <c r="W18" s="105">
        <f>Worksheet2!AS18</f>
        <v>45</v>
      </c>
      <c r="X18" s="105" t="str">
        <f>Worksheet2!AT18</f>
        <v>1K</v>
      </c>
      <c r="Y18" s="109" t="str">
        <f>Worksheet2!AU18</f>
        <v>20.02</v>
      </c>
      <c r="Z18" s="105" t="str">
        <f>CONCATENATE(Worksheet2!AV18,"",Worksheet2!AW18,"")</f>
        <v>S조</v>
      </c>
      <c r="AA18" s="105">
        <f>Worksheet2!AX18</f>
        <v>2</v>
      </c>
      <c r="AB18" s="105">
        <f>Worksheet2!AY18</f>
        <v>4</v>
      </c>
      <c r="AC18" s="105">
        <f>Worksheet2!AZ18</f>
        <v>2014</v>
      </c>
      <c r="AD18" s="105" t="str">
        <f>Worksheet2!BA18</f>
        <v>2019년10월예정</v>
      </c>
      <c r="AE18" s="105" t="str">
        <f>CONCATENATE(Worksheet2!BB18,"",Worksheet2!BC18,"",Worksheet2!BD18,"",Worksheet2!BE18,"",Worksheet2!BF18,"",Worksheet2!BG18,"",Worksheet2!BH18,"",Worksheet2!BI18,"",Worksheet2!BJ18,"",Worksheet2!BK18,"",Worksheet2!BL18,"",Worksheet2!BM18,"",Worksheet2!BN18,"",Worksheet2!BO18,"",)</f>
        <v>보증인필요없음,에어컨,2층이상,한국에서신청가능,워킹비자신청가능,화장실욕실분리,인덕션(IH),실내세탁기,옷장,</v>
      </c>
      <c r="AG18" s="105">
        <f>Worksheet2!BQ18</f>
        <v>0</v>
      </c>
      <c r="AH18" s="105" t="str">
        <f>Worksheet2!BR18</f>
        <v>アムス・エステート</v>
      </c>
      <c r="AI18" s="105" t="str">
        <f>Worksheet2!BS18</f>
        <v>03-5958-0099</v>
      </c>
      <c r="AJ18" s="105" t="str">
        <f>Worksheet2!BT18</f>
        <v>03-5958-0014</v>
      </c>
      <c r="AK18" s="105">
        <f>Worksheet2!BU18</f>
        <v>0</v>
      </c>
      <c r="AL18" s="105" t="str">
        <f>Worksheet2!BV18</f>
        <v>ライフサポート</v>
      </c>
      <c r="AM18" s="105">
        <f>Worksheet2!BW18</f>
        <v>0</v>
      </c>
      <c r="AN18" s="105">
        <f>Worksheet2!BX18</f>
        <v>0</v>
      </c>
      <c r="AO18" s="108" t="s">
        <v>31</v>
      </c>
      <c r="AP18" s="105">
        <f>Worksheet2!BY18</f>
        <v>71000</v>
      </c>
      <c r="AQ18" s="105">
        <f>Worksheet2!BZ18</f>
        <v>7000</v>
      </c>
      <c r="AR18" s="105">
        <f>Worksheet2!CA18</f>
        <v>0</v>
      </c>
      <c r="AS18" s="105">
        <f>Worksheet2!CB18</f>
        <v>0</v>
      </c>
      <c r="AT18" s="105">
        <f>Worksheet2!CC18</f>
        <v>39000</v>
      </c>
      <c r="AU18" s="105">
        <f>Worksheet2!CD18</f>
        <v>0</v>
      </c>
      <c r="AV18" s="105">
        <f>Worksheet2!CE18</f>
        <v>5000</v>
      </c>
      <c r="AW18" s="105">
        <f>Worksheet2!CF18</f>
        <v>15000</v>
      </c>
      <c r="AX18" s="105">
        <f>Worksheet2!CG18</f>
        <v>0</v>
      </c>
      <c r="AY18" s="105">
        <f>Worksheet2!CH18</f>
        <v>76680</v>
      </c>
      <c r="AZ18" s="105">
        <f t="shared" si="1"/>
        <v>135680</v>
      </c>
    </row>
    <row r="19" spans="1:52">
      <c r="A19" s="105">
        <f>Worksheet2!A19</f>
        <v>190920018</v>
      </c>
      <c r="B19" s="105" t="str">
        <f>Worksheet2!B19</f>
        <v>맨션</v>
      </c>
      <c r="C19" s="105" t="str">
        <f>CONCATENATE(Worksheet2!C19,"",Worksheet2!D19,"",Worksheet2!E19,"",Worksheet2!F19,"",Worksheet2!G19,"",Worksheet2!H19,"",Worksheet2!I19,"")</f>
        <v>プレミアムバリュー板橋徳丸#301(프레미아무바류이타바시토쿠마루)★시키킹,레이킹X★</v>
      </c>
      <c r="D19" s="105" t="str">
        <f>Worksheet2!K19</f>
        <v>東京都板橋区徳丸１丁目１５ー１２</v>
      </c>
      <c r="E19" s="106" t="str">
        <f>Worksheet2!L19</f>
        <v>301</v>
      </c>
      <c r="F19" s="105">
        <f>Worksheet2!M19</f>
        <v>72000</v>
      </c>
      <c r="G19" s="105">
        <f>Worksheet2!N19</f>
        <v>7000</v>
      </c>
      <c r="H19" s="105">
        <f>Worksheet2!O19</f>
        <v>0</v>
      </c>
      <c r="I19" s="105">
        <f>Worksheet2!P19</f>
        <v>0</v>
      </c>
      <c r="J19" s="105" t="str">
        <f>CONCATENATE(Worksheet2!Q19,"",Worksheet2!R19,"",Worksheet2!S19,"",Worksheet2!T19,"")</f>
        <v>토부토죠센(東武東上線)</v>
      </c>
      <c r="K19" s="105" t="str">
        <f>CONCATENATE(Worksheet2!U19,"",Worksheet2!V19,"",Worksheet2!W19,"",Worksheet2!X19,"")</f>
        <v>토부네리마（東武練馬)</v>
      </c>
      <c r="L19" s="107" t="str">
        <f>Worksheet2!Y19</f>
        <v>6</v>
      </c>
      <c r="M19" s="105" t="str">
        <f>CONCATENATE(Worksheet2!Z19,"",Worksheet2!AA19,"",Worksheet2!AB19,"",Worksheet2!AC19,"")</f>
        <v>토부토죠센(東武東上線)</v>
      </c>
      <c r="N19" s="105" t="str">
        <f>CONCATENATE(Worksheet2!AD19,"",Worksheet2!AE19,"",Worksheet2!AF19,"",Worksheet2!AG19,"")</f>
        <v>카미이타바시（上板橋)</v>
      </c>
      <c r="O19" s="105" t="str">
        <f>Worksheet2!AH19</f>
        <v>14</v>
      </c>
      <c r="P19" s="108" t="str">
        <f>Worksheet2!AI19</f>
        <v>도쿄（東京都）</v>
      </c>
      <c r="Q19" s="105" t="str">
        <f>CONCATENATE(Worksheet2!AJ19,"",Worksheet2!AK19,"",Worksheet2!AL19,"",Worksheet2!AM19,"")</f>
        <v>이타바시구(板橋区)</v>
      </c>
      <c r="R19" s="108" t="s">
        <v>33</v>
      </c>
      <c r="S19" s="105">
        <f>Worksheet2!AO19</f>
        <v>40</v>
      </c>
      <c r="T19" s="108" t="s">
        <v>34</v>
      </c>
      <c r="U19" s="105">
        <f>Worksheet2!AQ19</f>
        <v>45</v>
      </c>
      <c r="V19" s="108" t="s">
        <v>35</v>
      </c>
      <c r="W19" s="105">
        <f>Worksheet2!AS19</f>
        <v>45</v>
      </c>
      <c r="X19" s="105" t="str">
        <f>Worksheet2!AT19</f>
        <v>1K</v>
      </c>
      <c r="Y19" s="109" t="str">
        <f>Worksheet2!AU19</f>
        <v>20.72</v>
      </c>
      <c r="Z19" s="105" t="str">
        <f>CONCATENATE(Worksheet2!AV19,"",Worksheet2!AW19,"")</f>
        <v>S조</v>
      </c>
      <c r="AA19" s="105">
        <f>Worksheet2!AX19</f>
        <v>3</v>
      </c>
      <c r="AB19" s="105">
        <f>Worksheet2!AY19</f>
        <v>4</v>
      </c>
      <c r="AC19" s="105">
        <f>Worksheet2!AZ19</f>
        <v>2014</v>
      </c>
      <c r="AD19" s="105" t="str">
        <f>Worksheet2!BA19</f>
        <v>2019년10월예정</v>
      </c>
      <c r="AE19" s="105" t="str">
        <f>CONCATENATE(Worksheet2!BB19,"",Worksheet2!BC19,"",Worksheet2!BD19,"",Worksheet2!BE19,"",Worksheet2!BF19,"",Worksheet2!BG19,"",Worksheet2!BH19,"",Worksheet2!BI19,"",Worksheet2!BJ19,"",Worksheet2!BK19,"",Worksheet2!BL19,"",Worksheet2!BM19,"",Worksheet2!BN19,"",Worksheet2!BO19,"",)</f>
        <v>보증인필요없음,에어컨,2층이상,한국에서신청가능,워킹비자신청가능,화장실욕실분리,인덕션(IH),실내세탁기,옷장,</v>
      </c>
      <c r="AG19" s="105">
        <f>Worksheet2!BQ19</f>
        <v>0</v>
      </c>
      <c r="AH19" s="105" t="str">
        <f>Worksheet2!BR19</f>
        <v>アムス・エステート</v>
      </c>
      <c r="AI19" s="105" t="str">
        <f>Worksheet2!BS19</f>
        <v>03-5958-0099</v>
      </c>
      <c r="AJ19" s="105" t="str">
        <f>Worksheet2!BT19</f>
        <v>03-5958-0014</v>
      </c>
      <c r="AK19" s="105">
        <f>Worksheet2!BU19</f>
        <v>0</v>
      </c>
      <c r="AL19" s="105" t="str">
        <f>Worksheet2!BV19</f>
        <v>ライフサポート</v>
      </c>
      <c r="AM19" s="105">
        <f>Worksheet2!BW19</f>
        <v>0</v>
      </c>
      <c r="AN19" s="105">
        <f>Worksheet2!BX19</f>
        <v>0</v>
      </c>
      <c r="AO19" s="108" t="s">
        <v>31</v>
      </c>
      <c r="AP19" s="105">
        <f>Worksheet2!BY19</f>
        <v>72000</v>
      </c>
      <c r="AQ19" s="105">
        <f>Worksheet2!BZ19</f>
        <v>7000</v>
      </c>
      <c r="AR19" s="105">
        <f>Worksheet2!CA19</f>
        <v>0</v>
      </c>
      <c r="AS19" s="105">
        <f>Worksheet2!CB19</f>
        <v>0</v>
      </c>
      <c r="AT19" s="105">
        <f>Worksheet2!CC19</f>
        <v>39500</v>
      </c>
      <c r="AU19" s="105">
        <f>Worksheet2!CD19</f>
        <v>0</v>
      </c>
      <c r="AV19" s="105">
        <f>Worksheet2!CE19</f>
        <v>5000</v>
      </c>
      <c r="AW19" s="105">
        <f>Worksheet2!CF19</f>
        <v>15000</v>
      </c>
      <c r="AX19" s="105">
        <f>Worksheet2!CG19</f>
        <v>0</v>
      </c>
      <c r="AY19" s="105">
        <f>Worksheet2!CH19</f>
        <v>77760</v>
      </c>
      <c r="AZ19" s="105">
        <f t="shared" si="1"/>
        <v>137260</v>
      </c>
    </row>
    <row r="20" spans="1:52">
      <c r="A20" s="105">
        <f>Worksheet2!A20</f>
        <v>190920019</v>
      </c>
      <c r="B20" s="105" t="str">
        <f>Worksheet2!B20</f>
        <v>맨션</v>
      </c>
      <c r="C20" s="105" t="str">
        <f>CONCATENATE(Worksheet2!C20,"",Worksheet2!D20,"",Worksheet2!E20,"",Worksheet2!F20,"",Worksheet2!G20,"",Worksheet2!H20,"",Worksheet2!I20,"")</f>
        <v>プレミアムバリュー板橋徳丸#302(프레미아무바류이타바시토쿠마루)★시키킹,레이킹X★</v>
      </c>
      <c r="D20" s="105" t="str">
        <f>Worksheet2!K20</f>
        <v>東京都板橋区徳丸１丁目１５ー１２</v>
      </c>
      <c r="E20" s="106" t="str">
        <f>Worksheet2!L20</f>
        <v>302</v>
      </c>
      <c r="F20" s="105">
        <f>Worksheet2!M20</f>
        <v>71000</v>
      </c>
      <c r="G20" s="105">
        <f>Worksheet2!N20</f>
        <v>7000</v>
      </c>
      <c r="H20" s="105">
        <f>Worksheet2!O20</f>
        <v>0</v>
      </c>
      <c r="I20" s="105">
        <f>Worksheet2!P20</f>
        <v>0</v>
      </c>
      <c r="J20" s="105" t="str">
        <f>CONCATENATE(Worksheet2!Q20,"",Worksheet2!R20,"",Worksheet2!S20,"",Worksheet2!T20,"")</f>
        <v>토부토죠센(東武東上線)</v>
      </c>
      <c r="K20" s="105" t="str">
        <f>CONCATENATE(Worksheet2!U20,"",Worksheet2!V20,"",Worksheet2!W20,"",Worksheet2!X20,"")</f>
        <v>토부네리마（東武練馬)</v>
      </c>
      <c r="L20" s="107" t="str">
        <f>Worksheet2!Y20</f>
        <v>6</v>
      </c>
      <c r="M20" s="105" t="str">
        <f>CONCATENATE(Worksheet2!Z20,"",Worksheet2!AA20,"",Worksheet2!AB20,"",Worksheet2!AC20,"")</f>
        <v>토부토죠센(東武東上線)</v>
      </c>
      <c r="N20" s="105" t="str">
        <f>CONCATENATE(Worksheet2!AD20,"",Worksheet2!AE20,"",Worksheet2!AF20,"",Worksheet2!AG20,"")</f>
        <v>카미이타바시（上板橋)</v>
      </c>
      <c r="O20" s="105" t="str">
        <f>Worksheet2!AH20</f>
        <v>14</v>
      </c>
      <c r="P20" s="108" t="str">
        <f>Worksheet2!AI20</f>
        <v>도쿄（東京都）</v>
      </c>
      <c r="Q20" s="105" t="str">
        <f>CONCATENATE(Worksheet2!AJ20,"",Worksheet2!AK20,"",Worksheet2!AL20,"",Worksheet2!AM20,"")</f>
        <v>이타바시구(板橋区)</v>
      </c>
      <c r="R20" s="108" t="s">
        <v>33</v>
      </c>
      <c r="S20" s="105">
        <f>Worksheet2!AO20</f>
        <v>40</v>
      </c>
      <c r="T20" s="108" t="s">
        <v>34</v>
      </c>
      <c r="U20" s="105">
        <f>Worksheet2!AQ20</f>
        <v>45</v>
      </c>
      <c r="V20" s="108" t="s">
        <v>35</v>
      </c>
      <c r="W20" s="105">
        <f>Worksheet2!AS20</f>
        <v>45</v>
      </c>
      <c r="X20" s="105" t="str">
        <f>Worksheet2!AT20</f>
        <v>1K</v>
      </c>
      <c r="Y20" s="109" t="str">
        <f>Worksheet2!AU20</f>
        <v>20.02</v>
      </c>
      <c r="Z20" s="105" t="str">
        <f>CONCATENATE(Worksheet2!AV20,"",Worksheet2!AW20,"")</f>
        <v>S조</v>
      </c>
      <c r="AA20" s="105">
        <f>Worksheet2!AX20</f>
        <v>3</v>
      </c>
      <c r="AB20" s="105">
        <f>Worksheet2!AY20</f>
        <v>4</v>
      </c>
      <c r="AC20" s="105">
        <f>Worksheet2!AZ20</f>
        <v>2014</v>
      </c>
      <c r="AD20" s="105" t="str">
        <f>Worksheet2!BA20</f>
        <v>2019년10월예정</v>
      </c>
      <c r="AE20" s="105" t="str">
        <f>CONCATENATE(Worksheet2!BB20,"",Worksheet2!BC20,"",Worksheet2!BD20,"",Worksheet2!BE20,"",Worksheet2!BF20,"",Worksheet2!BG20,"",Worksheet2!BH20,"",Worksheet2!BI20,"",Worksheet2!BJ20,"",Worksheet2!BK20,"",Worksheet2!BL20,"",Worksheet2!BM20,"",Worksheet2!BN20,"",Worksheet2!BO20,"",)</f>
        <v>보증인필요없음,에어컨,2층이상,한국에서신청가능,워킹비자신청가능,화장실욕실분리,인덕션(IH),실내세탁기,옷장,</v>
      </c>
      <c r="AG20" s="105">
        <f>Worksheet2!BQ20</f>
        <v>0</v>
      </c>
      <c r="AH20" s="105" t="str">
        <f>Worksheet2!BR20</f>
        <v>アムス・エステート</v>
      </c>
      <c r="AI20" s="105" t="str">
        <f>Worksheet2!BS20</f>
        <v>03-5958-0099</v>
      </c>
      <c r="AJ20" s="105" t="str">
        <f>Worksheet2!BT20</f>
        <v>03-5958-0014</v>
      </c>
      <c r="AK20" s="105">
        <f>Worksheet2!BU20</f>
        <v>0</v>
      </c>
      <c r="AL20" s="105" t="str">
        <f>Worksheet2!BV20</f>
        <v>ライフサポート</v>
      </c>
      <c r="AM20" s="105">
        <f>Worksheet2!BW20</f>
        <v>0</v>
      </c>
      <c r="AN20" s="105">
        <f>Worksheet2!BX20</f>
        <v>0</v>
      </c>
      <c r="AO20" s="108" t="s">
        <v>31</v>
      </c>
      <c r="AP20" s="105">
        <f>Worksheet2!BY20</f>
        <v>71000</v>
      </c>
      <c r="AQ20" s="105">
        <f>Worksheet2!BZ20</f>
        <v>7000</v>
      </c>
      <c r="AR20" s="105">
        <f>Worksheet2!CA20</f>
        <v>0</v>
      </c>
      <c r="AS20" s="105">
        <f>Worksheet2!CB20</f>
        <v>0</v>
      </c>
      <c r="AT20" s="105">
        <f>Worksheet2!CC20</f>
        <v>39000</v>
      </c>
      <c r="AU20" s="105">
        <f>Worksheet2!CD20</f>
        <v>0</v>
      </c>
      <c r="AV20" s="105">
        <f>Worksheet2!CE20</f>
        <v>5000</v>
      </c>
      <c r="AW20" s="105">
        <f>Worksheet2!CF20</f>
        <v>15000</v>
      </c>
      <c r="AX20" s="105">
        <f>Worksheet2!CG20</f>
        <v>0</v>
      </c>
      <c r="AY20" s="105">
        <f>Worksheet2!CH20</f>
        <v>76680</v>
      </c>
      <c r="AZ20" s="105">
        <f t="shared" si="1"/>
        <v>135680</v>
      </c>
    </row>
    <row r="21" spans="1:52">
      <c r="A21" s="105">
        <f>Worksheet2!A21</f>
        <v>190920020</v>
      </c>
      <c r="B21" s="105" t="str">
        <f>Worksheet2!B21</f>
        <v>맨션</v>
      </c>
      <c r="C21" s="105" t="str">
        <f>CONCATENATE(Worksheet2!C21,"",Worksheet2!D21,"",Worksheet2!E21,"",Worksheet2!F21,"",Worksheet2!G21,"",Worksheet2!H21,"",Worksheet2!I21,"")</f>
        <v>プレミアムバリュー板橋徳丸#401(프레미아무바류이타바시토쿠마루)★시키킹,레이킹X★</v>
      </c>
      <c r="D21" s="105" t="str">
        <f>Worksheet2!K21</f>
        <v>東京都板橋区徳丸１丁目１５ー１２</v>
      </c>
      <c r="E21" s="106" t="str">
        <f>Worksheet2!L21</f>
        <v>401</v>
      </c>
      <c r="F21" s="105">
        <f>Worksheet2!M21</f>
        <v>71000</v>
      </c>
      <c r="G21" s="105">
        <f>Worksheet2!N21</f>
        <v>7000</v>
      </c>
      <c r="H21" s="105">
        <f>Worksheet2!O21</f>
        <v>0</v>
      </c>
      <c r="I21" s="105">
        <f>Worksheet2!P21</f>
        <v>0</v>
      </c>
      <c r="J21" s="105" t="str">
        <f>CONCATENATE(Worksheet2!Q21,"",Worksheet2!R21,"",Worksheet2!S21,"",Worksheet2!T21,"")</f>
        <v>토부토죠센(東武東上線)</v>
      </c>
      <c r="K21" s="105" t="str">
        <f>CONCATENATE(Worksheet2!U21,"",Worksheet2!V21,"",Worksheet2!W21,"",Worksheet2!X21,"")</f>
        <v>토부네리마（東武練馬)</v>
      </c>
      <c r="L21" s="107" t="str">
        <f>Worksheet2!Y21</f>
        <v>6</v>
      </c>
      <c r="M21" s="105" t="str">
        <f>CONCATENATE(Worksheet2!Z21,"",Worksheet2!AA21,"",Worksheet2!AB21,"",Worksheet2!AC21,"")</f>
        <v>토부토죠센(東武東上線)</v>
      </c>
      <c r="N21" s="105" t="str">
        <f>CONCATENATE(Worksheet2!AD21,"",Worksheet2!AE21,"",Worksheet2!AF21,"",Worksheet2!AG21,"")</f>
        <v>카미이타바시（上板橋)</v>
      </c>
      <c r="O21" s="105" t="str">
        <f>Worksheet2!AH21</f>
        <v>14</v>
      </c>
      <c r="P21" s="108" t="str">
        <f>Worksheet2!AI21</f>
        <v>도쿄（東京都）</v>
      </c>
      <c r="Q21" s="105" t="str">
        <f>CONCATENATE(Worksheet2!AJ21,"",Worksheet2!AK21,"",Worksheet2!AL21,"",Worksheet2!AM21,"")</f>
        <v>이타바시구(板橋区)</v>
      </c>
      <c r="R21" s="108" t="s">
        <v>33</v>
      </c>
      <c r="S21" s="105">
        <f>Worksheet2!AO21</f>
        <v>40</v>
      </c>
      <c r="T21" s="108" t="s">
        <v>34</v>
      </c>
      <c r="U21" s="105">
        <f>Worksheet2!AQ21</f>
        <v>45</v>
      </c>
      <c r="V21" s="108" t="s">
        <v>35</v>
      </c>
      <c r="W21" s="105">
        <f>Worksheet2!AS21</f>
        <v>45</v>
      </c>
      <c r="X21" s="105" t="str">
        <f>Worksheet2!AT21</f>
        <v>1K</v>
      </c>
      <c r="Y21" s="109" t="str">
        <f>Worksheet2!AU21</f>
        <v>20.72</v>
      </c>
      <c r="Z21" s="105" t="str">
        <f>CONCATENATE(Worksheet2!AV21,"",Worksheet2!AW21,"")</f>
        <v>S조</v>
      </c>
      <c r="AA21" s="105">
        <f>Worksheet2!AX21</f>
        <v>4</v>
      </c>
      <c r="AB21" s="105">
        <f>Worksheet2!AY21</f>
        <v>4</v>
      </c>
      <c r="AC21" s="105">
        <f>Worksheet2!AZ21</f>
        <v>2014</v>
      </c>
      <c r="AD21" s="105" t="str">
        <f>Worksheet2!BA21</f>
        <v>2019년10월예정</v>
      </c>
      <c r="AE21" s="105" t="str">
        <f>CONCATENATE(Worksheet2!BB21,"",Worksheet2!BC21,"",Worksheet2!BD21,"",Worksheet2!BE21,"",Worksheet2!BF21,"",Worksheet2!BG21,"",Worksheet2!BH21,"",Worksheet2!BI21,"",Worksheet2!BJ21,"",Worksheet2!BK21,"",Worksheet2!BL21,"",Worksheet2!BM21,"",Worksheet2!BN21,"",Worksheet2!BO21,"",)</f>
        <v>보증인필요없음,에어컨,2층이상,한국에서신청가능,워킹비자신청가능,화장실욕실분리,인덕션(IH),실내세탁기,옷장,</v>
      </c>
      <c r="AG21" s="105">
        <f>Worksheet2!BQ21</f>
        <v>0</v>
      </c>
      <c r="AH21" s="105" t="str">
        <f>Worksheet2!BR21</f>
        <v>アムス・エステート</v>
      </c>
      <c r="AI21" s="105" t="str">
        <f>Worksheet2!BS21</f>
        <v>03-5958-0099</v>
      </c>
      <c r="AJ21" s="105" t="str">
        <f>Worksheet2!BT21</f>
        <v>03-5958-0014</v>
      </c>
      <c r="AK21" s="105">
        <f>Worksheet2!BU21</f>
        <v>50</v>
      </c>
      <c r="AL21" s="105" t="str">
        <f>Worksheet2!BV21</f>
        <v>ライフサポート</v>
      </c>
      <c r="AM21" s="105">
        <f>Worksheet2!BW21</f>
        <v>0</v>
      </c>
      <c r="AN21" s="105">
        <f>Worksheet2!BX21</f>
        <v>0</v>
      </c>
      <c r="AO21" s="108" t="s">
        <v>31</v>
      </c>
      <c r="AP21" s="105">
        <f>Worksheet2!BY21</f>
        <v>71000</v>
      </c>
      <c r="AQ21" s="105">
        <f>Worksheet2!BZ21</f>
        <v>7000</v>
      </c>
      <c r="AR21" s="105">
        <f>Worksheet2!CA21</f>
        <v>0</v>
      </c>
      <c r="AS21" s="105">
        <f>Worksheet2!CB21</f>
        <v>0</v>
      </c>
      <c r="AT21" s="105">
        <f>Worksheet2!CC21</f>
        <v>39000</v>
      </c>
      <c r="AU21" s="105">
        <f>Worksheet2!CD21</f>
        <v>0</v>
      </c>
      <c r="AV21" s="105">
        <f>Worksheet2!CE21</f>
        <v>5000</v>
      </c>
      <c r="AW21" s="105">
        <f>Worksheet2!CF21</f>
        <v>15000</v>
      </c>
      <c r="AX21" s="105">
        <f>Worksheet2!CG21</f>
        <v>0</v>
      </c>
      <c r="AY21" s="105">
        <f>Worksheet2!CH21</f>
        <v>76680</v>
      </c>
      <c r="AZ21" s="105">
        <f t="shared" si="1"/>
        <v>135680</v>
      </c>
    </row>
    <row r="22" spans="1:52">
      <c r="A22" s="105">
        <f>Worksheet2!A22</f>
        <v>190920021</v>
      </c>
      <c r="B22" s="105" t="str">
        <f>Worksheet2!B22</f>
        <v>맨션</v>
      </c>
      <c r="C22" s="105" t="str">
        <f>CONCATENATE(Worksheet2!C22,"",Worksheet2!D22,"",Worksheet2!E22,"",Worksheet2!F22,"",Worksheet2!G22,"",Worksheet2!H22,"",Worksheet2!I22,"")</f>
        <v>プレミアムバリュー板橋徳丸#402(프레미아무바류이타바시토쿠마루)★시키킹,레이킹X★</v>
      </c>
      <c r="D22" s="105" t="str">
        <f>Worksheet2!K22</f>
        <v>東京都板橋区徳丸１丁目１５ー１２</v>
      </c>
      <c r="E22" s="106" t="str">
        <f>Worksheet2!L22</f>
        <v>402</v>
      </c>
      <c r="F22" s="105">
        <f>Worksheet2!M22</f>
        <v>71000</v>
      </c>
      <c r="G22" s="105">
        <f>Worksheet2!N22</f>
        <v>7000</v>
      </c>
      <c r="H22" s="105">
        <f>Worksheet2!O22</f>
        <v>0</v>
      </c>
      <c r="I22" s="105">
        <f>Worksheet2!P22</f>
        <v>0</v>
      </c>
      <c r="J22" s="105" t="str">
        <f>CONCATENATE(Worksheet2!Q22,"",Worksheet2!R22,"",Worksheet2!S22,"",Worksheet2!T22,"")</f>
        <v>토부토죠센(東武東上線)</v>
      </c>
      <c r="K22" s="105" t="str">
        <f>CONCATENATE(Worksheet2!U22,"",Worksheet2!V22,"",Worksheet2!W22,"",Worksheet2!X22,"")</f>
        <v>토부네리마（東武練馬)</v>
      </c>
      <c r="L22" s="107" t="str">
        <f>Worksheet2!Y22</f>
        <v>6</v>
      </c>
      <c r="M22" s="105" t="str">
        <f>CONCATENATE(Worksheet2!Z22,"",Worksheet2!AA22,"",Worksheet2!AB22,"",Worksheet2!AC22,"")</f>
        <v>토부토죠센(東武東上線)</v>
      </c>
      <c r="N22" s="105" t="str">
        <f>CONCATENATE(Worksheet2!AD22,"",Worksheet2!AE22,"",Worksheet2!AF22,"",Worksheet2!AG22,"")</f>
        <v>카미이타바시（上板橋)</v>
      </c>
      <c r="O22" s="105" t="str">
        <f>Worksheet2!AH22</f>
        <v>14</v>
      </c>
      <c r="P22" s="108" t="str">
        <f>Worksheet2!AI22</f>
        <v>도쿄（東京都）</v>
      </c>
      <c r="Q22" s="105" t="str">
        <f>CONCATENATE(Worksheet2!AJ22,"",Worksheet2!AK22,"",Worksheet2!AL22,"",Worksheet2!AM22,"")</f>
        <v>이타바시구(板橋区)</v>
      </c>
      <c r="R22" s="108" t="s">
        <v>33</v>
      </c>
      <c r="S22" s="105">
        <f>Worksheet2!AO22</f>
        <v>40</v>
      </c>
      <c r="T22" s="108" t="s">
        <v>34</v>
      </c>
      <c r="U22" s="105">
        <f>Worksheet2!AQ22</f>
        <v>45</v>
      </c>
      <c r="V22" s="108" t="s">
        <v>35</v>
      </c>
      <c r="W22" s="105">
        <f>Worksheet2!AS22</f>
        <v>45</v>
      </c>
      <c r="X22" s="105" t="str">
        <f>Worksheet2!AT22</f>
        <v>1K</v>
      </c>
      <c r="Y22" s="109" t="str">
        <f>Worksheet2!AU22</f>
        <v>20.02</v>
      </c>
      <c r="Z22" s="105" t="str">
        <f>CONCATENATE(Worksheet2!AV22,"",Worksheet2!AW22,"")</f>
        <v>S조</v>
      </c>
      <c r="AA22" s="105">
        <f>Worksheet2!AX22</f>
        <v>4</v>
      </c>
      <c r="AB22" s="105">
        <f>Worksheet2!AY22</f>
        <v>4</v>
      </c>
      <c r="AC22" s="105">
        <f>Worksheet2!AZ22</f>
        <v>2014</v>
      </c>
      <c r="AD22" s="105" t="str">
        <f>Worksheet2!BA22</f>
        <v>2019년10월예정</v>
      </c>
      <c r="AE22" s="105" t="str">
        <f>CONCATENATE(Worksheet2!BB22,"",Worksheet2!BC22,"",Worksheet2!BD22,"",Worksheet2!BE22,"",Worksheet2!BF22,"",Worksheet2!BG22,"",Worksheet2!BH22,"",Worksheet2!BI22,"",Worksheet2!BJ22,"",Worksheet2!BK22,"",Worksheet2!BL22,"",Worksheet2!BM22,"",Worksheet2!BN22,"",Worksheet2!BO22,"",)</f>
        <v>보증인필요없음,에어컨,2층이상,한국에서신청가능,워킹비자신청가능,화장실욕실분리,인덕션(IH),실내세탁기,옷장,</v>
      </c>
      <c r="AG22" s="105">
        <f>Worksheet2!BQ22</f>
        <v>0</v>
      </c>
      <c r="AH22" s="105" t="str">
        <f>Worksheet2!BR22</f>
        <v>アムス・エステート</v>
      </c>
      <c r="AI22" s="105" t="str">
        <f>Worksheet2!BS22</f>
        <v>03-5958-0099</v>
      </c>
      <c r="AJ22" s="105" t="str">
        <f>Worksheet2!BT22</f>
        <v>03-5958-0014</v>
      </c>
      <c r="AK22" s="105">
        <f>Worksheet2!BU22</f>
        <v>0</v>
      </c>
      <c r="AL22" s="105" t="str">
        <f>Worksheet2!BV22</f>
        <v>ライフサポート</v>
      </c>
      <c r="AM22" s="105">
        <f>Worksheet2!BW22</f>
        <v>0</v>
      </c>
      <c r="AN22" s="105">
        <f>Worksheet2!BX22</f>
        <v>0</v>
      </c>
      <c r="AO22" s="108" t="s">
        <v>31</v>
      </c>
      <c r="AP22" s="105">
        <f>Worksheet2!BY22</f>
        <v>71000</v>
      </c>
      <c r="AQ22" s="105">
        <f>Worksheet2!BZ22</f>
        <v>7000</v>
      </c>
      <c r="AR22" s="105">
        <f>Worksheet2!CA22</f>
        <v>0</v>
      </c>
      <c r="AS22" s="105">
        <f>Worksheet2!CB22</f>
        <v>0</v>
      </c>
      <c r="AT22" s="105">
        <f>Worksheet2!CC22</f>
        <v>39000</v>
      </c>
      <c r="AU22" s="105">
        <f>Worksheet2!CD22</f>
        <v>0</v>
      </c>
      <c r="AV22" s="105">
        <f>Worksheet2!CE22</f>
        <v>5000</v>
      </c>
      <c r="AW22" s="105">
        <f>Worksheet2!CF22</f>
        <v>15000</v>
      </c>
      <c r="AX22" s="105">
        <f>Worksheet2!CG22</f>
        <v>0</v>
      </c>
      <c r="AY22" s="105">
        <f>Worksheet2!CH22</f>
        <v>76680</v>
      </c>
      <c r="AZ22" s="105">
        <f t="shared" si="1"/>
        <v>135680</v>
      </c>
    </row>
    <row r="23" spans="1:52">
      <c r="A23" s="105">
        <f>Worksheet2!A23</f>
        <v>190920022</v>
      </c>
      <c r="B23" s="105" t="str">
        <f>Worksheet2!B23</f>
        <v>맨션</v>
      </c>
      <c r="C23" s="105" t="str">
        <f>CONCATENATE(Worksheet2!C23,"",Worksheet2!D23,"",Worksheet2!E23,"",Worksheet2!F23,"",Worksheet2!G23,"",Worksheet2!H23,"",Worksheet2!I23,"")</f>
        <v>モノリス・ワン#306(모노리스・완)</v>
      </c>
      <c r="D23" s="105" t="str">
        <f>Worksheet2!K23</f>
        <v>東京都板橋区高島平５丁目８－１１</v>
      </c>
      <c r="E23" s="106" t="str">
        <f>Worksheet2!L23</f>
        <v>306</v>
      </c>
      <c r="F23" s="105">
        <f>Worksheet2!M23</f>
        <v>61000</v>
      </c>
      <c r="G23" s="105">
        <f>Worksheet2!N23</f>
        <v>3000</v>
      </c>
      <c r="H23" s="105">
        <f>Worksheet2!O23</f>
        <v>1</v>
      </c>
      <c r="I23" s="105">
        <f>Worksheet2!P23</f>
        <v>1</v>
      </c>
      <c r="J23" s="105" t="str">
        <f>CONCATENATE(Worksheet2!Q23,"",Worksheet2!R23,"",Worksheet2!S23,"",Worksheet2!T23,"")</f>
        <v>토에이 미타센(三田線)</v>
      </c>
      <c r="K23" s="105" t="str">
        <f>CONCATENATE(Worksheet2!U23,"",Worksheet2!V23,"",Worksheet2!W23,"",Worksheet2!X23,"")</f>
        <v>니시타카시마다이라（西高島平)</v>
      </c>
      <c r="L23" s="107" t="str">
        <f>Worksheet2!Y23</f>
        <v>6</v>
      </c>
      <c r="M23" s="105" t="str">
        <f>CONCATENATE(Worksheet2!Z23,"",Worksheet2!AA23,"",Worksheet2!AB23,"",Worksheet2!AC23,"")</f>
        <v/>
      </c>
      <c r="N23" s="105" t="str">
        <f>CONCATENATE(Worksheet2!AD23,"",Worksheet2!AE23,"",Worksheet2!AF23,"",Worksheet2!AG23,"")</f>
        <v/>
      </c>
      <c r="P23" s="108" t="str">
        <f>Worksheet2!AI23</f>
        <v>도쿄（東京都）</v>
      </c>
      <c r="Q23" s="105" t="str">
        <f>CONCATENATE(Worksheet2!AJ23,"",Worksheet2!AK23,"",Worksheet2!AL23,"",Worksheet2!AM23,"")</f>
        <v>이타바시구(板橋区)</v>
      </c>
      <c r="R23" s="108" t="s">
        <v>33</v>
      </c>
      <c r="S23" s="105">
        <f>Worksheet2!AO23</f>
        <v>55</v>
      </c>
      <c r="T23" s="108" t="s">
        <v>34</v>
      </c>
      <c r="U23" s="105">
        <f>Worksheet2!AQ23</f>
        <v>60</v>
      </c>
      <c r="V23" s="108" t="s">
        <v>35</v>
      </c>
      <c r="W23" s="105">
        <f>Worksheet2!AS23</f>
        <v>45</v>
      </c>
      <c r="X23" s="105" t="str">
        <f>Worksheet2!AT23</f>
        <v>1R</v>
      </c>
      <c r="Y23" s="109" t="str">
        <f>Worksheet2!AU23</f>
        <v>27.72</v>
      </c>
      <c r="Z23" s="105" t="str">
        <f>CONCATENATE(Worksheet2!AV23,"",Worksheet2!AW23,"")</f>
        <v>RC조</v>
      </c>
      <c r="AA23" s="105">
        <f>Worksheet2!AX23</f>
        <v>3</v>
      </c>
      <c r="AB23" s="105">
        <f>Worksheet2!AY23</f>
        <v>3</v>
      </c>
      <c r="AC23" s="105">
        <f>Worksheet2!AZ23</f>
        <v>1992</v>
      </c>
      <c r="AD23" s="105" t="str">
        <f>Worksheet2!BA23</f>
        <v>2019년11월예정</v>
      </c>
      <c r="AE23" s="105" t="str">
        <f>CONCATENATE(Worksheet2!BB23,"",Worksheet2!BC23,"",Worksheet2!BD23,"",Worksheet2!BE23,"",Worksheet2!BF23,"",Worksheet2!BG23,"",Worksheet2!BH23,"",Worksheet2!BI23,"",Worksheet2!BJ23,"",Worksheet2!BK23,"",Worksheet2!BL23,"",Worksheet2!BM23,"",Worksheet2!BN23,"",Worksheet2!BO23,"",)</f>
        <v>보증인필요없음,에어컨,2층이상,한국에서신청가능,워킹비자신청가능,오토락,화장실욕실분리,가스렌지,실내세탁기,옷장,</v>
      </c>
      <c r="AG23" s="105">
        <f>Worksheet2!BQ23</f>
        <v>0</v>
      </c>
      <c r="AH23" s="105" t="str">
        <f>Worksheet2!BR23</f>
        <v>アムス・エステート</v>
      </c>
      <c r="AI23" s="105" t="str">
        <f>Worksheet2!BS23</f>
        <v>03-5958-0099</v>
      </c>
      <c r="AJ23" s="105" t="str">
        <f>Worksheet2!BT23</f>
        <v>03-5958-0014</v>
      </c>
      <c r="AK23" s="105">
        <f>Worksheet2!BU23</f>
        <v>50</v>
      </c>
      <c r="AL23" s="105" t="str">
        <f>Worksheet2!BV23</f>
        <v>ライフサポート</v>
      </c>
      <c r="AM23" s="105">
        <f>Worksheet2!BW23</f>
        <v>0</v>
      </c>
      <c r="AN23" s="105">
        <f>Worksheet2!BX23</f>
        <v>0</v>
      </c>
      <c r="AO23" s="108" t="s">
        <v>31</v>
      </c>
      <c r="AP23" s="105">
        <f>Worksheet2!BY23</f>
        <v>61000</v>
      </c>
      <c r="AQ23" s="105">
        <f>Worksheet2!BZ23</f>
        <v>3000</v>
      </c>
      <c r="AR23" s="105">
        <f>Worksheet2!CA23</f>
        <v>61000</v>
      </c>
      <c r="AS23" s="105">
        <f>Worksheet2!CB23</f>
        <v>61000</v>
      </c>
      <c r="AT23" s="105">
        <f>Worksheet2!CC23</f>
        <v>32000</v>
      </c>
      <c r="AU23" s="105">
        <f>Worksheet2!CD23</f>
        <v>0</v>
      </c>
      <c r="AV23" s="105">
        <f>Worksheet2!CE23</f>
        <v>15000</v>
      </c>
      <c r="AW23" s="105">
        <f>Worksheet2!CF23</f>
        <v>15000</v>
      </c>
      <c r="AX23" s="105">
        <f>Worksheet2!CG23</f>
        <v>0</v>
      </c>
      <c r="AY23" s="105">
        <f>Worksheet2!CH23</f>
        <v>65880</v>
      </c>
      <c r="AZ23" s="105">
        <f t="shared" si="1"/>
        <v>249880</v>
      </c>
    </row>
    <row r="24" spans="1:52">
      <c r="A24" s="105">
        <f>Worksheet2!A24</f>
        <v>190920023</v>
      </c>
      <c r="B24" s="105" t="str">
        <f>Worksheet2!B24</f>
        <v>맨션</v>
      </c>
      <c r="C24" s="105" t="str">
        <f>CONCATENATE(Worksheet2!C24,"",Worksheet2!D24,"",Worksheet2!E24,"",Worksheet2!F24,"",Worksheet2!G24,"",Worksheet2!H24,"",Worksheet2!I24,"")</f>
        <v>リリエンベルグ壱番館#501(리리엔베루구이치방칸)</v>
      </c>
      <c r="D24" s="105" t="str">
        <f>Worksheet2!K24</f>
        <v>東京都板橋区板橋１丁目１３－７</v>
      </c>
      <c r="E24" s="106" t="str">
        <f>Worksheet2!L24</f>
        <v>501</v>
      </c>
      <c r="F24" s="105">
        <f>Worksheet2!M24</f>
        <v>115000</v>
      </c>
      <c r="G24" s="105">
        <f>Worksheet2!N24</f>
        <v>10000</v>
      </c>
      <c r="H24" s="105">
        <f>Worksheet2!O24</f>
        <v>1</v>
      </c>
      <c r="I24" s="105">
        <f>Worksheet2!P24</f>
        <v>1</v>
      </c>
      <c r="J24" s="105" t="str">
        <f>CONCATENATE(Worksheet2!Q24,"",Worksheet2!R24,"",Worksheet2!S24,"",Worksheet2!T24,"")</f>
        <v>JR사이쿄센(埼京線)</v>
      </c>
      <c r="K24" s="105" t="str">
        <f>CONCATENATE(Worksheet2!U24,"",Worksheet2!V24,"",Worksheet2!W24,"",Worksheet2!X24,"")</f>
        <v>이타바시（板橋)</v>
      </c>
      <c r="L24" s="107" t="str">
        <f>Worksheet2!Y24</f>
        <v>1</v>
      </c>
      <c r="M24" s="105" t="str">
        <f>CONCATENATE(Worksheet2!Z24,"",Worksheet2!AA24,"",Worksheet2!AB24,"",Worksheet2!AC24,"")</f>
        <v>토에이 미타센(三田線)</v>
      </c>
      <c r="N24" s="105" t="str">
        <f>CONCATENATE(Worksheet2!AD24,"",Worksheet2!AE24,"",Worksheet2!AF24,"",Worksheet2!AG24,"")</f>
        <v>신이타바시（新板橋)</v>
      </c>
      <c r="O24" s="105" t="str">
        <f>Worksheet2!AH24</f>
        <v>4</v>
      </c>
      <c r="P24" s="108" t="str">
        <f>Worksheet2!AI24</f>
        <v>도쿄（東京都）</v>
      </c>
      <c r="Q24" s="105" t="str">
        <f>CONCATENATE(Worksheet2!AJ24,"",Worksheet2!AK24,"",Worksheet2!AL24,"",Worksheet2!AM24,"")</f>
        <v>이타바시구(板橋区)</v>
      </c>
      <c r="R24" s="108" t="s">
        <v>33</v>
      </c>
      <c r="S24" s="105">
        <f>Worksheet2!AO24</f>
        <v>13</v>
      </c>
      <c r="T24" s="108" t="s">
        <v>34</v>
      </c>
      <c r="U24" s="105">
        <f>Worksheet2!AQ24</f>
        <v>20</v>
      </c>
      <c r="V24" s="108" t="s">
        <v>35</v>
      </c>
      <c r="W24" s="105">
        <f>Worksheet2!AS24</f>
        <v>20</v>
      </c>
      <c r="X24" s="105" t="str">
        <f>Worksheet2!AT24</f>
        <v>2LDK</v>
      </c>
      <c r="Y24" s="109" t="str">
        <f>Worksheet2!AU24</f>
        <v>51.15</v>
      </c>
      <c r="Z24" s="105" t="str">
        <f>CONCATENATE(Worksheet2!AV24,"",Worksheet2!AW24,"")</f>
        <v>SRC조</v>
      </c>
      <c r="AA24" s="105">
        <f>Worksheet2!AX24</f>
        <v>5</v>
      </c>
      <c r="AB24" s="105">
        <f>Worksheet2!AY24</f>
        <v>9</v>
      </c>
      <c r="AC24" s="105">
        <f>Worksheet2!AZ24</f>
        <v>1996</v>
      </c>
      <c r="AD24" s="105" t="str">
        <f>Worksheet2!BA24</f>
        <v>2019년12월예정</v>
      </c>
      <c r="AE24" s="105" t="str">
        <f>CONCATENATE(Worksheet2!BB24,"",Worksheet2!BC24,"",Worksheet2!BD24,"",Worksheet2!BE24,"",Worksheet2!BF24,"",Worksheet2!BG24,"",Worksheet2!BH24,"",Worksheet2!BI24,"",Worksheet2!BJ24,"",Worksheet2!BK24,"",Worksheet2!BL24,"",Worksheet2!BM24,"",Worksheet2!BN24,"",Worksheet2!BO24,"",)</f>
        <v>보증인필요없음,에어컨,2층이상,한국에서신청가능,워킹비자신청가능,엘리베이터,오토락,화장실욕실분리,가스렌지,실내세탁기,옷장,</v>
      </c>
      <c r="AG24" s="105">
        <f>Worksheet2!BQ24</f>
        <v>0</v>
      </c>
      <c r="AH24" s="105" t="str">
        <f>Worksheet2!BR24</f>
        <v>アムス・エステート</v>
      </c>
      <c r="AI24" s="105" t="str">
        <f>Worksheet2!BS24</f>
        <v>03-5958-0099</v>
      </c>
      <c r="AJ24" s="105" t="str">
        <f>Worksheet2!BT24</f>
        <v>03-5958-0014</v>
      </c>
      <c r="AK24" s="105">
        <f>Worksheet2!BU24</f>
        <v>0</v>
      </c>
      <c r="AL24" s="105" t="str">
        <f>Worksheet2!BV24</f>
        <v>ライフサポート</v>
      </c>
      <c r="AM24" s="105">
        <f>Worksheet2!BW24</f>
        <v>0</v>
      </c>
      <c r="AN24" s="105">
        <f>Worksheet2!BX24</f>
        <v>0</v>
      </c>
      <c r="AO24" s="108" t="s">
        <v>31</v>
      </c>
      <c r="AP24" s="105">
        <f>Worksheet2!BY24</f>
        <v>115000</v>
      </c>
      <c r="AQ24" s="105">
        <f>Worksheet2!BZ24</f>
        <v>10000</v>
      </c>
      <c r="AR24" s="105">
        <f>Worksheet2!CA24</f>
        <v>115000</v>
      </c>
      <c r="AS24" s="105">
        <f>Worksheet2!CB24</f>
        <v>115000</v>
      </c>
      <c r="AT24" s="105">
        <f>Worksheet2!CC24</f>
        <v>62500</v>
      </c>
      <c r="AU24" s="105">
        <f>Worksheet2!CD24</f>
        <v>0</v>
      </c>
      <c r="AV24" s="105">
        <f>Worksheet2!CE24</f>
        <v>20000</v>
      </c>
      <c r="AW24" s="105">
        <f>Worksheet2!CF24</f>
        <v>15000</v>
      </c>
      <c r="AX24" s="105">
        <f>Worksheet2!CG24</f>
        <v>0</v>
      </c>
      <c r="AY24" s="105">
        <f>Worksheet2!CH24</f>
        <v>124200.00000000001</v>
      </c>
      <c r="AZ24" s="105">
        <f t="shared" si="1"/>
        <v>451700</v>
      </c>
    </row>
    <row r="25" spans="1:52">
      <c r="A25" s="105">
        <f>Worksheet2!A25</f>
        <v>190920024</v>
      </c>
      <c r="B25" s="105" t="str">
        <f>Worksheet2!B25</f>
        <v>맨션</v>
      </c>
      <c r="C25" s="105" t="str">
        <f>CONCATENATE(Worksheet2!C25,"",Worksheet2!D25,"",Worksheet2!E25,"",Worksheet2!F25,"",Worksheet2!G25,"",Worksheet2!H25,"",Worksheet2!I25,"")</f>
        <v>Ｂｏｕｌｅａｕ　Ｂｌａｎｃ国分寺#501(Ｂｏｕｌｅａｕ　Ｂｌａｎｃ고쿠분지)</v>
      </c>
      <c r="D25" s="105" t="str">
        <f>Worksheet2!K25</f>
        <v>東京都国分寺市南町３丁目１１－１４</v>
      </c>
      <c r="E25" s="106" t="str">
        <f>Worksheet2!L25</f>
        <v>501</v>
      </c>
      <c r="F25" s="105">
        <f>Worksheet2!M25</f>
        <v>65000</v>
      </c>
      <c r="G25" s="105">
        <f>Worksheet2!N25</f>
        <v>6000</v>
      </c>
      <c r="H25" s="105">
        <f>Worksheet2!O25</f>
        <v>1</v>
      </c>
      <c r="I25" s="105">
        <f>Worksheet2!P25</f>
        <v>1</v>
      </c>
      <c r="J25" s="105" t="str">
        <f>CONCATENATE(Worksheet2!Q25,"",Worksheet2!R25,"",Worksheet2!S25,"",Worksheet2!T25,"")</f>
        <v>JR추오센(中央線)</v>
      </c>
      <c r="K25" s="105" t="str">
        <f>CONCATENATE(Worksheet2!U25,"",Worksheet2!V25,"",Worksheet2!W25,"",Worksheet2!X25,"")</f>
        <v>고쿠분지（国分寺)</v>
      </c>
      <c r="L25" s="107" t="str">
        <f>Worksheet2!Y25</f>
        <v>2</v>
      </c>
      <c r="M25" s="105" t="str">
        <f>CONCATENATE(Worksheet2!Z25,"",Worksheet2!AA25,"",Worksheet2!AB25,"",Worksheet2!AC25,"")</f>
        <v/>
      </c>
      <c r="N25" s="105" t="str">
        <f>CONCATENATE(Worksheet2!AD25,"",Worksheet2!AE25,"",Worksheet2!AF25,"",Worksheet2!AG25,"")</f>
        <v/>
      </c>
      <c r="P25" s="108" t="str">
        <f>Worksheet2!AI25</f>
        <v>도쿄（東京都）</v>
      </c>
      <c r="Q25" s="105" t="str">
        <f>CONCATENATE(Worksheet2!AJ25,"",Worksheet2!AK25,"",Worksheet2!AL25,"",Worksheet2!AM25,"")</f>
        <v>고쿠분지시(国分寺市)</v>
      </c>
      <c r="R25" s="108" t="s">
        <v>33</v>
      </c>
      <c r="S25" s="105">
        <f>Worksheet2!AO25</f>
        <v>25</v>
      </c>
      <c r="T25" s="108" t="s">
        <v>34</v>
      </c>
      <c r="U25" s="105">
        <f>Worksheet2!AQ25</f>
        <v>35</v>
      </c>
      <c r="V25" s="108" t="s">
        <v>35</v>
      </c>
      <c r="W25" s="105">
        <f>Worksheet2!AS25</f>
        <v>50</v>
      </c>
      <c r="X25" s="105" t="str">
        <f>Worksheet2!AT25</f>
        <v>1K</v>
      </c>
      <c r="Y25" s="109" t="str">
        <f>Worksheet2!AU25</f>
        <v>21.12</v>
      </c>
      <c r="Z25" s="105" t="str">
        <f>CONCATENATE(Worksheet2!AV25,"",Worksheet2!AW25,"")</f>
        <v>S조</v>
      </c>
      <c r="AA25" s="105">
        <f>Worksheet2!AX25</f>
        <v>5</v>
      </c>
      <c r="AB25" s="105">
        <f>Worksheet2!AY25</f>
        <v>7</v>
      </c>
      <c r="AC25" s="105">
        <f>Worksheet2!AZ25</f>
        <v>1998</v>
      </c>
      <c r="AD25" s="105" t="str">
        <f>Worksheet2!BA25</f>
        <v>2019년10월예정</v>
      </c>
      <c r="AE25" s="105" t="str">
        <f>CONCATENATE(Worksheet2!BB25,"",Worksheet2!BC25,"",Worksheet2!BD25,"",Worksheet2!BE25,"",Worksheet2!BF25,"",Worksheet2!BG25,"",Worksheet2!BH25,"",Worksheet2!BI25,"",Worksheet2!BJ25,"",Worksheet2!BK25,"",Worksheet2!BL25,"",Worksheet2!BM25,"",Worksheet2!BN25,"",Worksheet2!BO25,"",)</f>
        <v>보증인필요없음,에어컨,2층이상,한국에서신청가능,워킹비자신청가능,엘리베이터,화장실욕실분리,가스렌지,실내세탁기,옷장,</v>
      </c>
      <c r="AG25" s="105">
        <f>Worksheet2!BQ25</f>
        <v>0</v>
      </c>
      <c r="AH25" s="105" t="str">
        <f>Worksheet2!BR25</f>
        <v>アムス・エステート</v>
      </c>
      <c r="AI25" s="105" t="str">
        <f>Worksheet2!BS25</f>
        <v>03-5958-0099</v>
      </c>
      <c r="AJ25" s="105" t="str">
        <f>Worksheet2!BT25</f>
        <v>03-5958-0014</v>
      </c>
      <c r="AK25" s="105">
        <f>Worksheet2!BU25</f>
        <v>50</v>
      </c>
      <c r="AL25" s="105" t="str">
        <f>Worksheet2!BV25</f>
        <v>ライフサポート</v>
      </c>
      <c r="AM25" s="105">
        <f>Worksheet2!BW25</f>
        <v>0</v>
      </c>
      <c r="AN25" s="105">
        <f>Worksheet2!BX25</f>
        <v>0</v>
      </c>
      <c r="AO25" s="108" t="s">
        <v>31</v>
      </c>
      <c r="AP25" s="105">
        <f>Worksheet2!BY25</f>
        <v>65000</v>
      </c>
      <c r="AQ25" s="105">
        <f>Worksheet2!BZ25</f>
        <v>6000</v>
      </c>
      <c r="AR25" s="105">
        <f>Worksheet2!CA25</f>
        <v>65000</v>
      </c>
      <c r="AS25" s="105">
        <f>Worksheet2!CB25</f>
        <v>65000</v>
      </c>
      <c r="AT25" s="105">
        <f>Worksheet2!CC25</f>
        <v>35500</v>
      </c>
      <c r="AU25" s="105">
        <f>Worksheet2!CD25</f>
        <v>0</v>
      </c>
      <c r="AV25" s="105">
        <f>Worksheet2!CE25</f>
        <v>15000</v>
      </c>
      <c r="AW25" s="105">
        <f>Worksheet2!CF25</f>
        <v>15000</v>
      </c>
      <c r="AX25" s="105">
        <f>Worksheet2!CG25</f>
        <v>0</v>
      </c>
      <c r="AY25" s="105">
        <f>Worksheet2!CH25</f>
        <v>70200</v>
      </c>
      <c r="AZ25" s="105">
        <f t="shared" si="1"/>
        <v>265700</v>
      </c>
    </row>
    <row r="26" spans="1:52">
      <c r="A26" s="105">
        <f>Worksheet2!A26</f>
        <v>190920025</v>
      </c>
      <c r="B26" s="105" t="str">
        <f>Worksheet2!B26</f>
        <v>맨션</v>
      </c>
      <c r="C26" s="105" t="str">
        <f>CONCATENATE(Worksheet2!C26,"",Worksheet2!D26,"",Worksheet2!E26,"",Worksheet2!F26,"",Worksheet2!G26,"",Worksheet2!H26,"",Worksheet2!I26,"")</f>
        <v>ＰＡＴＩＯ　ＭＯＲＩＴＡ　３番館#321(파티오모리타3방칸)★레이킹X★</v>
      </c>
      <c r="D26" s="105" t="str">
        <f>Worksheet2!K26</f>
        <v>東京都府中市本宿町４丁目６－８</v>
      </c>
      <c r="E26" s="106" t="str">
        <f>Worksheet2!L26</f>
        <v>321</v>
      </c>
      <c r="F26" s="105">
        <f>Worksheet2!M26</f>
        <v>75000</v>
      </c>
      <c r="G26" s="105">
        <f>Worksheet2!N26</f>
        <v>5000</v>
      </c>
      <c r="H26" s="105">
        <f>Worksheet2!O26</f>
        <v>1</v>
      </c>
      <c r="I26" s="105">
        <f>Worksheet2!P26</f>
        <v>0</v>
      </c>
      <c r="J26" s="105" t="str">
        <f>CONCATENATE(Worksheet2!Q26,"",Worksheet2!R26,"",Worksheet2!S26,"",Worksheet2!T26,"")</f>
        <v>JR난부센(南武線)</v>
      </c>
      <c r="K26" s="105" t="str">
        <f>CONCATENATE(Worksheet2!U26,"",Worksheet2!V26,"",Worksheet2!W26,"",Worksheet2!X26,"")</f>
        <v>니시후（西府)</v>
      </c>
      <c r="L26" s="107" t="str">
        <f>Worksheet2!Y26</f>
        <v>9</v>
      </c>
      <c r="M26" s="105" t="str">
        <f>CONCATENATE(Worksheet2!Z26,"",Worksheet2!AA26,"",Worksheet2!AB26,"",Worksheet2!AC26,"")</f>
        <v/>
      </c>
      <c r="N26" s="105" t="str">
        <f>CONCATENATE(Worksheet2!AD26,"",Worksheet2!AE26,"",Worksheet2!AF26,"",Worksheet2!AG26,"")</f>
        <v/>
      </c>
      <c r="P26" s="108" t="str">
        <f>Worksheet2!AI26</f>
        <v>도쿄（東京都）</v>
      </c>
      <c r="Q26" s="105" t="str">
        <f>CONCATENATE(Worksheet2!AJ26,"",Worksheet2!AK26,"",Worksheet2!AL26,"",Worksheet2!AM26,"")</f>
        <v>후츄시(府中市)</v>
      </c>
      <c r="R26" s="108" t="s">
        <v>33</v>
      </c>
      <c r="S26" s="105">
        <f>Worksheet2!AO26</f>
        <v>40</v>
      </c>
      <c r="T26" s="108" t="s">
        <v>34</v>
      </c>
      <c r="U26" s="105">
        <f>Worksheet2!AQ26</f>
        <v>50</v>
      </c>
      <c r="V26" s="108" t="s">
        <v>35</v>
      </c>
      <c r="W26" s="105">
        <f>Worksheet2!AS26</f>
        <v>70</v>
      </c>
      <c r="X26" s="105" t="str">
        <f>Worksheet2!AT26</f>
        <v>2DK</v>
      </c>
      <c r="Y26" s="109" t="str">
        <f>Worksheet2!AU26</f>
        <v>48.05</v>
      </c>
      <c r="Z26" s="105" t="str">
        <f>CONCATENATE(Worksheet2!AV26,"",Worksheet2!AW26,"")</f>
        <v>RC조</v>
      </c>
      <c r="AA26" s="105">
        <f>Worksheet2!AX26</f>
        <v>2</v>
      </c>
      <c r="AB26" s="105">
        <f>Worksheet2!AY26</f>
        <v>2</v>
      </c>
      <c r="AC26" s="105">
        <f>Worksheet2!AZ26</f>
        <v>1994</v>
      </c>
      <c r="AD26" s="105" t="str">
        <f>Worksheet2!BA26</f>
        <v>즉시</v>
      </c>
      <c r="AE26" s="105" t="str">
        <f>CONCATENATE(Worksheet2!BB26,"",Worksheet2!BC26,"",Worksheet2!BD26,"",Worksheet2!BE26,"",Worksheet2!BF26,"",Worksheet2!BG26,"",Worksheet2!BH26,"",Worksheet2!BI26,"",Worksheet2!BJ26,"",Worksheet2!BK26,"",Worksheet2!BL26,"",Worksheet2!BM26,"",Worksheet2!BN26,"",Worksheet2!BO26,"",)</f>
        <v>보증인필요없음,에어컨,2층이상,한국에서신청가능,워킹비자신청가능,화장실욕실분리,가스렌지,실내세탁기,옷장,</v>
      </c>
      <c r="AG26" s="105">
        <f>Worksheet2!BQ26</f>
        <v>0</v>
      </c>
      <c r="AH26" s="105" t="str">
        <f>Worksheet2!BR26</f>
        <v>アムス・エステート</v>
      </c>
      <c r="AI26" s="105" t="str">
        <f>Worksheet2!BS26</f>
        <v>03-5958-0099</v>
      </c>
      <c r="AJ26" s="105" t="str">
        <f>Worksheet2!BT26</f>
        <v>03-5958-0014</v>
      </c>
      <c r="AK26" s="105">
        <f>Worksheet2!BU26</f>
        <v>50</v>
      </c>
      <c r="AL26" s="105" t="str">
        <f>Worksheet2!BV26</f>
        <v>ライフサポート</v>
      </c>
      <c r="AM26" s="105">
        <f>Worksheet2!BW26</f>
        <v>0</v>
      </c>
      <c r="AN26" s="105">
        <f>Worksheet2!BX26</f>
        <v>0</v>
      </c>
      <c r="AO26" s="108" t="s">
        <v>31</v>
      </c>
      <c r="AP26" s="105">
        <f>Worksheet2!BY26</f>
        <v>75000</v>
      </c>
      <c r="AQ26" s="105">
        <f>Worksheet2!BZ26</f>
        <v>5000</v>
      </c>
      <c r="AR26" s="105">
        <f>Worksheet2!CA26</f>
        <v>75000</v>
      </c>
      <c r="AS26" s="105">
        <f>Worksheet2!CB26</f>
        <v>0</v>
      </c>
      <c r="AT26" s="105">
        <f>Worksheet2!CC26</f>
        <v>40000</v>
      </c>
      <c r="AU26" s="105">
        <f>Worksheet2!CD26</f>
        <v>0</v>
      </c>
      <c r="AV26" s="105">
        <f>Worksheet2!CE26</f>
        <v>15000</v>
      </c>
      <c r="AW26" s="105">
        <f>Worksheet2!CF26</f>
        <v>15000</v>
      </c>
      <c r="AX26" s="105">
        <f>Worksheet2!CG26</f>
        <v>0</v>
      </c>
      <c r="AY26" s="105">
        <f>Worksheet2!CH26</f>
        <v>81000</v>
      </c>
      <c r="AZ26" s="105">
        <f t="shared" si="1"/>
        <v>226000</v>
      </c>
    </row>
    <row r="27" spans="1:52">
      <c r="A27" s="105">
        <f>Worksheet2!A27</f>
        <v>190920026</v>
      </c>
      <c r="B27" s="105" t="str">
        <f>Worksheet2!B27</f>
        <v>맨션</v>
      </c>
      <c r="C27" s="105" t="str">
        <f>CONCATENATE(Worksheet2!C27,"",Worksheet2!D27,"",Worksheet2!E27,"",Worksheet2!F27,"",Worksheet2!G27,"",Worksheet2!H27,"",Worksheet2!I27,"")</f>
        <v>インディビレッジ#1101(인디비렛지)★시키킹,레이킹X★</v>
      </c>
      <c r="D27" s="105" t="str">
        <f>Worksheet2!K27</f>
        <v>東京都立川市高松町２丁目２６－３</v>
      </c>
      <c r="E27" s="106" t="str">
        <f>Worksheet2!L27</f>
        <v>1101</v>
      </c>
      <c r="F27" s="105">
        <f>Worksheet2!M27</f>
        <v>41000</v>
      </c>
      <c r="G27" s="105">
        <f>Worksheet2!N27</f>
        <v>6000</v>
      </c>
      <c r="H27" s="105">
        <f>Worksheet2!O27</f>
        <v>0</v>
      </c>
      <c r="I27" s="105">
        <f>Worksheet2!P27</f>
        <v>0</v>
      </c>
      <c r="J27" s="105" t="str">
        <f>CONCATENATE(Worksheet2!Q27,"",Worksheet2!R27,"",Worksheet2!S27,"",Worksheet2!T27,"")</f>
        <v>JR추오센(中央線)</v>
      </c>
      <c r="K27" s="105" t="str">
        <f>CONCATENATE(Worksheet2!U27,"",Worksheet2!V27,"",Worksheet2!W27,"",Worksheet2!X27,"")</f>
        <v>타치카와（立川)</v>
      </c>
      <c r="L27" s="107" t="str">
        <f>Worksheet2!Y27</f>
        <v>10</v>
      </c>
      <c r="M27" s="105" t="str">
        <f>CONCATENATE(Worksheet2!Z27,"",Worksheet2!AA27,"",Worksheet2!AB27,"",Worksheet2!AC27,"")</f>
        <v/>
      </c>
      <c r="N27" s="105" t="str">
        <f>CONCATENATE(Worksheet2!AD27,"",Worksheet2!AE27,"",Worksheet2!AF27,"",Worksheet2!AG27,"")</f>
        <v/>
      </c>
      <c r="P27" s="108" t="str">
        <f>Worksheet2!AI27</f>
        <v>도쿄（東京都）</v>
      </c>
      <c r="Q27" s="105" t="str">
        <f>CONCATENATE(Worksheet2!AJ27,"",Worksheet2!AK27,"",Worksheet2!AL27,"",Worksheet2!AM27,"")</f>
        <v>타치카와시(立川市)</v>
      </c>
      <c r="R27" s="108" t="s">
        <v>33</v>
      </c>
      <c r="S27" s="105">
        <f>Worksheet2!AO27</f>
        <v>40</v>
      </c>
      <c r="T27" s="108" t="s">
        <v>34</v>
      </c>
      <c r="U27" s="105">
        <f>Worksheet2!AQ27</f>
        <v>50</v>
      </c>
      <c r="V27" s="108" t="s">
        <v>35</v>
      </c>
      <c r="W27" s="105">
        <f>Worksheet2!AS27</f>
        <v>65</v>
      </c>
      <c r="X27" s="105" t="str">
        <f>Worksheet2!AT27</f>
        <v>1R</v>
      </c>
      <c r="Y27" s="109" t="str">
        <f>Worksheet2!AU27</f>
        <v>16.25</v>
      </c>
      <c r="Z27" s="105" t="str">
        <f>CONCATENATE(Worksheet2!AV27,"",Worksheet2!AW27,"")</f>
        <v>S조</v>
      </c>
      <c r="AA27" s="105">
        <f>Worksheet2!AX27</f>
        <v>11</v>
      </c>
      <c r="AB27" s="105">
        <f>Worksheet2!AY27</f>
        <v>11</v>
      </c>
      <c r="AC27" s="105">
        <f>Worksheet2!AZ27</f>
        <v>1993</v>
      </c>
      <c r="AD27" s="105" t="str">
        <f>Worksheet2!BA27</f>
        <v>즉시</v>
      </c>
      <c r="AE27" s="105" t="str">
        <f>CONCATENATE(Worksheet2!BB27,"",Worksheet2!BC27,"",Worksheet2!BD27,"",Worksheet2!BE27,"",Worksheet2!BF27,"",Worksheet2!BG27,"",Worksheet2!BH27,"",Worksheet2!BI27,"",Worksheet2!BJ27,"",Worksheet2!BK27,"",Worksheet2!BL27,"",Worksheet2!BM27,"",Worksheet2!BN27,"",Worksheet2!BO27,"",)</f>
        <v>보증인필요없음,에어컨,2층이상,한국에서신청가능,워킹비자신청가능,엘리베이터,인덕션(IH),</v>
      </c>
      <c r="AG27" s="105">
        <f>Worksheet2!BQ27</f>
        <v>0</v>
      </c>
      <c r="AH27" s="105" t="str">
        <f>Worksheet2!BR27</f>
        <v>アムス・エステート</v>
      </c>
      <c r="AI27" s="105" t="str">
        <f>Worksheet2!BS27</f>
        <v>03-5958-0099</v>
      </c>
      <c r="AJ27" s="105" t="str">
        <f>Worksheet2!BT27</f>
        <v>03-5958-0014</v>
      </c>
      <c r="AK27" s="105">
        <f>Worksheet2!BU27</f>
        <v>100</v>
      </c>
      <c r="AL27" s="105" t="str">
        <f>Worksheet2!BV27</f>
        <v>ライフサポート</v>
      </c>
      <c r="AM27" s="105">
        <f>Worksheet2!BW27</f>
        <v>0</v>
      </c>
      <c r="AN27" s="105">
        <f>Worksheet2!BX27</f>
        <v>0</v>
      </c>
      <c r="AO27" s="108" t="s">
        <v>31</v>
      </c>
      <c r="AP27" s="105">
        <f>Worksheet2!BY27</f>
        <v>41000</v>
      </c>
      <c r="AQ27" s="105">
        <f>Worksheet2!BZ27</f>
        <v>6000</v>
      </c>
      <c r="AR27" s="105">
        <f>Worksheet2!CA27</f>
        <v>0</v>
      </c>
      <c r="AS27" s="105">
        <f>Worksheet2!CB27</f>
        <v>0</v>
      </c>
      <c r="AT27" s="105">
        <f>Worksheet2!CC27</f>
        <v>23500</v>
      </c>
      <c r="AU27" s="105">
        <f>Worksheet2!CD27</f>
        <v>0</v>
      </c>
      <c r="AV27" s="105">
        <f>Worksheet2!CE27</f>
        <v>15000</v>
      </c>
      <c r="AW27" s="105">
        <f>Worksheet2!CF27</f>
        <v>15000</v>
      </c>
      <c r="AX27" s="105">
        <f>Worksheet2!CG27</f>
        <v>0</v>
      </c>
      <c r="AY27" s="105">
        <f>Worksheet2!CH27</f>
        <v>44280</v>
      </c>
      <c r="AZ27" s="105">
        <f t="shared" si="1"/>
        <v>97780</v>
      </c>
    </row>
    <row r="28" spans="1:52">
      <c r="A28" s="105">
        <f>Worksheet2!A28</f>
        <v>190920027</v>
      </c>
      <c r="B28" s="105" t="str">
        <f>Worksheet2!B28</f>
        <v>맨션</v>
      </c>
      <c r="C28" s="105" t="str">
        <f>CONCATENATE(Worksheet2!C28,"",Worksheet2!D28,"",Worksheet2!E28,"",Worksheet2!F28,"",Worksheet2!G28,"",Worksheet2!H28,"",Worksheet2!I28,"")</f>
        <v>インディビレッジ#1104(인디비렛지)★시키킹,레이킹X★</v>
      </c>
      <c r="D28" s="105" t="str">
        <f>Worksheet2!K28</f>
        <v>東京都立川市高松町２丁目２６－３</v>
      </c>
      <c r="E28" s="106" t="str">
        <f>Worksheet2!L28</f>
        <v>1104</v>
      </c>
      <c r="F28" s="105">
        <f>Worksheet2!M28</f>
        <v>41000</v>
      </c>
      <c r="G28" s="105">
        <f>Worksheet2!N28</f>
        <v>6000</v>
      </c>
      <c r="H28" s="105">
        <f>Worksheet2!O28</f>
        <v>0</v>
      </c>
      <c r="I28" s="105">
        <f>Worksheet2!P28</f>
        <v>0</v>
      </c>
      <c r="J28" s="105" t="str">
        <f>CONCATENATE(Worksheet2!Q28,"",Worksheet2!R28,"",Worksheet2!S28,"",Worksheet2!T28,"")</f>
        <v>JR추오센(中央線)</v>
      </c>
      <c r="K28" s="105" t="str">
        <f>CONCATENATE(Worksheet2!U28,"",Worksheet2!V28,"",Worksheet2!W28,"",Worksheet2!X28,"")</f>
        <v>타치카와（立川)</v>
      </c>
      <c r="L28" s="107" t="str">
        <f>Worksheet2!Y28</f>
        <v>10</v>
      </c>
      <c r="M28" s="105" t="str">
        <f>CONCATENATE(Worksheet2!Z28,"",Worksheet2!AA28,"",Worksheet2!AB28,"",Worksheet2!AC28,"")</f>
        <v/>
      </c>
      <c r="N28" s="105" t="str">
        <f>CONCATENATE(Worksheet2!AD28,"",Worksheet2!AE28,"",Worksheet2!AF28,"",Worksheet2!AG28,"")</f>
        <v/>
      </c>
      <c r="P28" s="108" t="str">
        <f>Worksheet2!AI28</f>
        <v>도쿄（東京都）</v>
      </c>
      <c r="Q28" s="105" t="str">
        <f>CONCATENATE(Worksheet2!AJ28,"",Worksheet2!AK28,"",Worksheet2!AL28,"",Worksheet2!AM28,"")</f>
        <v>타치카와시(立川市)</v>
      </c>
      <c r="R28" s="108" t="s">
        <v>33</v>
      </c>
      <c r="S28" s="105">
        <f>Worksheet2!AO28</f>
        <v>40</v>
      </c>
      <c r="T28" s="108" t="s">
        <v>34</v>
      </c>
      <c r="U28" s="105">
        <f>Worksheet2!AQ28</f>
        <v>50</v>
      </c>
      <c r="V28" s="108" t="s">
        <v>35</v>
      </c>
      <c r="W28" s="105">
        <f>Worksheet2!AS28</f>
        <v>65</v>
      </c>
      <c r="X28" s="105" t="str">
        <f>Worksheet2!AT28</f>
        <v>1R</v>
      </c>
      <c r="Y28" s="109" t="str">
        <f>Worksheet2!AU28</f>
        <v>16.25</v>
      </c>
      <c r="Z28" s="105" t="str">
        <f>CONCATENATE(Worksheet2!AV28,"",Worksheet2!AW28,"")</f>
        <v>S조</v>
      </c>
      <c r="AA28" s="105">
        <f>Worksheet2!AX28</f>
        <v>11</v>
      </c>
      <c r="AB28" s="105">
        <f>Worksheet2!AY28</f>
        <v>11</v>
      </c>
      <c r="AC28" s="105">
        <f>Worksheet2!AZ28</f>
        <v>1993</v>
      </c>
      <c r="AD28" s="105" t="str">
        <f>Worksheet2!BA28</f>
        <v>즉시</v>
      </c>
      <c r="AE28" s="105" t="str">
        <f>CONCATENATE(Worksheet2!BB28,"",Worksheet2!BC28,"",Worksheet2!BD28,"",Worksheet2!BE28,"",Worksheet2!BF28,"",Worksheet2!BG28,"",Worksheet2!BH28,"",Worksheet2!BI28,"",Worksheet2!BJ28,"",Worksheet2!BK28,"",Worksheet2!BL28,"",Worksheet2!BM28,"",Worksheet2!BN28,"",Worksheet2!BO28,"",)</f>
        <v>보증인필요없음,에어컨,2층이상,한국에서신청가능,워킹비자신청가능,엘리베이터,인덕션(IH),옷장,애완동물 가능,</v>
      </c>
      <c r="AG28" s="105">
        <f>Worksheet2!BQ28</f>
        <v>0</v>
      </c>
      <c r="AH28" s="105" t="str">
        <f>Worksheet2!BR28</f>
        <v>アムス・エステート</v>
      </c>
      <c r="AI28" s="105" t="str">
        <f>Worksheet2!BS28</f>
        <v>03-5958-0099</v>
      </c>
      <c r="AJ28" s="105" t="str">
        <f>Worksheet2!BT28</f>
        <v>03-5958-0014</v>
      </c>
      <c r="AK28" s="105">
        <f>Worksheet2!BU28</f>
        <v>100</v>
      </c>
      <c r="AL28" s="105" t="str">
        <f>Worksheet2!BV28</f>
        <v>ライフサポート</v>
      </c>
      <c r="AM28" s="105">
        <f>Worksheet2!BW28</f>
        <v>0</v>
      </c>
      <c r="AN28" s="105">
        <f>Worksheet2!BX28</f>
        <v>0</v>
      </c>
      <c r="AO28" s="108" t="s">
        <v>31</v>
      </c>
      <c r="AP28" s="105">
        <f>Worksheet2!BY28</f>
        <v>41000</v>
      </c>
      <c r="AQ28" s="105">
        <f>Worksheet2!BZ28</f>
        <v>6000</v>
      </c>
      <c r="AR28" s="105">
        <f>Worksheet2!CA28</f>
        <v>0</v>
      </c>
      <c r="AS28" s="105">
        <f>Worksheet2!CB28</f>
        <v>0</v>
      </c>
      <c r="AT28" s="105">
        <f>Worksheet2!CC28</f>
        <v>23500</v>
      </c>
      <c r="AU28" s="105">
        <f>Worksheet2!CD28</f>
        <v>0</v>
      </c>
      <c r="AV28" s="105">
        <f>Worksheet2!CE28</f>
        <v>15000</v>
      </c>
      <c r="AW28" s="105">
        <f>Worksheet2!CF28</f>
        <v>15000</v>
      </c>
      <c r="AX28" s="105">
        <f>Worksheet2!CG28</f>
        <v>0</v>
      </c>
      <c r="AY28" s="105">
        <f>Worksheet2!CH28</f>
        <v>44280</v>
      </c>
      <c r="AZ28" s="105">
        <f t="shared" si="1"/>
        <v>97780</v>
      </c>
    </row>
    <row r="29" spans="1:52">
      <c r="A29" s="105">
        <f>Worksheet2!A29</f>
        <v>190920028</v>
      </c>
      <c r="B29" s="105" t="str">
        <f>Worksheet2!B29</f>
        <v>맨션</v>
      </c>
      <c r="C29" s="105" t="str">
        <f>CONCATENATE(Worksheet2!C29,"",Worksheet2!D29,"",Worksheet2!E29,"",Worksheet2!F29,"",Worksheet2!G29,"",Worksheet2!H29,"",Worksheet2!I29,"")</f>
        <v>エコタワーバオバブ#307(에코타와바오바부)</v>
      </c>
      <c r="D29" s="105" t="str">
        <f>Worksheet2!K29</f>
        <v>東京都西東京市保谷町２丁目２－３</v>
      </c>
      <c r="E29" s="106" t="str">
        <f>Worksheet2!L29</f>
        <v>307</v>
      </c>
      <c r="F29" s="105">
        <f>Worksheet2!M29</f>
        <v>115000</v>
      </c>
      <c r="G29" s="105">
        <f>Worksheet2!N29</f>
        <v>8000</v>
      </c>
      <c r="H29" s="105">
        <f>Worksheet2!O29</f>
        <v>1</v>
      </c>
      <c r="I29" s="105">
        <f>Worksheet2!P29</f>
        <v>1</v>
      </c>
      <c r="J29" s="105" t="str">
        <f>CONCATENATE(Worksheet2!Q29,"",Worksheet2!R29,"",Worksheet2!S29,"",Worksheet2!T29,"")</f>
        <v>세이부신주쿠센(西武新宿線)</v>
      </c>
      <c r="K29" s="105" t="str">
        <f>CONCATENATE(Worksheet2!U29,"",Worksheet2!V29,"",Worksheet2!W29,"",Worksheet2!X29,"")</f>
        <v>세이부야기사와（西武柳沢)</v>
      </c>
      <c r="L29" s="107" t="str">
        <f>Worksheet2!Y29</f>
        <v>7</v>
      </c>
      <c r="M29" s="105" t="str">
        <f>CONCATENATE(Worksheet2!Z29,"",Worksheet2!AA29,"",Worksheet2!AB29,"",Worksheet2!AC29,"")</f>
        <v>세이부신주쿠센(西武新宿線)</v>
      </c>
      <c r="N29" s="105" t="str">
        <f>CONCATENATE(Worksheet2!AD29,"",Worksheet2!AE29,"",Worksheet2!AF29,"",Worksheet2!AG29,"")</f>
        <v>히가시후시미（東伏見)</v>
      </c>
      <c r="O29" s="105" t="str">
        <f>Worksheet2!AH29</f>
        <v>13</v>
      </c>
      <c r="P29" s="108" t="str">
        <f>Worksheet2!AI29</f>
        <v>도쿄（東京都）</v>
      </c>
      <c r="Q29" s="105" t="str">
        <f>CONCATENATE(Worksheet2!AJ29,"",Worksheet2!AK29,"",Worksheet2!AL29,"",Worksheet2!AM29,"")</f>
        <v>니시토쿄시(西東京市)</v>
      </c>
      <c r="R29" s="108" t="s">
        <v>33</v>
      </c>
      <c r="S29" s="105">
        <f>Worksheet2!AO29</f>
        <v>40</v>
      </c>
      <c r="T29" s="108" t="s">
        <v>34</v>
      </c>
      <c r="U29" s="105">
        <f>Worksheet2!AQ29</f>
        <v>50</v>
      </c>
      <c r="V29" s="108" t="s">
        <v>35</v>
      </c>
      <c r="W29" s="105">
        <f>Worksheet2!AS29</f>
        <v>60</v>
      </c>
      <c r="X29" s="105" t="str">
        <f>Worksheet2!AT29</f>
        <v>2SLDK</v>
      </c>
      <c r="Y29" s="109" t="str">
        <f>Worksheet2!AU29</f>
        <v>62.24</v>
      </c>
      <c r="Z29" s="105" t="str">
        <f>CONCATENATE(Worksheet2!AV29,"",Worksheet2!AW29,"")</f>
        <v>RC조</v>
      </c>
      <c r="AA29" s="105">
        <f>Worksheet2!AX29</f>
        <v>3</v>
      </c>
      <c r="AB29" s="105">
        <f>Worksheet2!AY29</f>
        <v>5</v>
      </c>
      <c r="AC29" s="105">
        <f>Worksheet2!AZ29</f>
        <v>2000</v>
      </c>
      <c r="AD29" s="105" t="str">
        <f>Worksheet2!BA29</f>
        <v>2019년11월예정</v>
      </c>
      <c r="AE29" s="105" t="str">
        <f>CONCATENATE(Worksheet2!BB29,"",Worksheet2!BC29,"",Worksheet2!BD29,"",Worksheet2!BE29,"",Worksheet2!BF29,"",Worksheet2!BG29,"",Worksheet2!BH29,"",Worksheet2!BI29,"",Worksheet2!BJ29,"",Worksheet2!BK29,"",Worksheet2!BL29,"",Worksheet2!BM29,"",Worksheet2!BN29,"",Worksheet2!BO29,"",)</f>
        <v>보증인필요없음,에어컨,2층이상,한국에서신청가능,워킹비자신청가능,엘리베이터,오토락,화장실욕실분리,가스렌지,실내세탁기,옷장,2인입주상담,</v>
      </c>
      <c r="AG29" s="105">
        <f>Worksheet2!BQ29</f>
        <v>0</v>
      </c>
      <c r="AH29" s="105" t="str">
        <f>Worksheet2!BR29</f>
        <v>アムス・エステート</v>
      </c>
      <c r="AI29" s="105" t="str">
        <f>Worksheet2!BS29</f>
        <v>03-5958-0099</v>
      </c>
      <c r="AJ29" s="105" t="str">
        <f>Worksheet2!BT29</f>
        <v>03-5958-0014</v>
      </c>
      <c r="AK29" s="105">
        <f>Worksheet2!BU29</f>
        <v>50</v>
      </c>
      <c r="AL29" s="105" t="str">
        <f>Worksheet2!BV29</f>
        <v>ライフサポート</v>
      </c>
      <c r="AM29" s="105">
        <f>Worksheet2!BW29</f>
        <v>0</v>
      </c>
      <c r="AN29" s="105">
        <f>Worksheet2!BX29</f>
        <v>0</v>
      </c>
      <c r="AO29" s="108" t="s">
        <v>31</v>
      </c>
      <c r="AP29" s="105">
        <f>Worksheet2!BY29</f>
        <v>115000</v>
      </c>
      <c r="AQ29" s="105">
        <f>Worksheet2!BZ29</f>
        <v>8000</v>
      </c>
      <c r="AR29" s="105">
        <f>Worksheet2!CA29</f>
        <v>115000</v>
      </c>
      <c r="AS29" s="105">
        <f>Worksheet2!CB29</f>
        <v>115000</v>
      </c>
      <c r="AT29" s="105">
        <f>Worksheet2!CC29</f>
        <v>61500</v>
      </c>
      <c r="AU29" s="105">
        <f>Worksheet2!CD29</f>
        <v>0</v>
      </c>
      <c r="AV29" s="105">
        <f>Worksheet2!CE29</f>
        <v>15000</v>
      </c>
      <c r="AW29" s="105">
        <f>Worksheet2!CF29</f>
        <v>15000</v>
      </c>
      <c r="AX29" s="105">
        <f>Worksheet2!CG29</f>
        <v>0</v>
      </c>
      <c r="AY29" s="105">
        <f>Worksheet2!CH29</f>
        <v>124200.00000000001</v>
      </c>
      <c r="AZ29" s="105">
        <f t="shared" si="1"/>
        <v>445700</v>
      </c>
    </row>
    <row r="30" spans="1:52">
      <c r="A30" s="105">
        <f>Worksheet2!A30</f>
        <v>190920029</v>
      </c>
      <c r="B30" s="105" t="str">
        <f>Worksheet2!B30</f>
        <v>맨션</v>
      </c>
      <c r="C30" s="105" t="str">
        <f>CONCATENATE(Worksheet2!C30,"",Worksheet2!D30,"",Worksheet2!E30,"",Worksheet2!F30,"",Worksheet2!G30,"",Worksheet2!H30,"",Worksheet2!I30,"")</f>
        <v>エバーグレース西府#207(에바그레스니시후)★인터넷무료,시키킹,레이킹X★</v>
      </c>
      <c r="D30" s="105" t="str">
        <f>Worksheet2!K30</f>
        <v>東京都府中市西府町２丁目２４－１</v>
      </c>
      <c r="E30" s="106" t="str">
        <f>Worksheet2!L30</f>
        <v>207</v>
      </c>
      <c r="F30" s="105">
        <f>Worksheet2!M30</f>
        <v>32000</v>
      </c>
      <c r="G30" s="105">
        <f>Worksheet2!N30</f>
        <v>5000</v>
      </c>
      <c r="H30" s="105">
        <f>Worksheet2!O30</f>
        <v>0</v>
      </c>
      <c r="I30" s="105">
        <f>Worksheet2!P30</f>
        <v>0</v>
      </c>
      <c r="J30" s="105" t="str">
        <f>CONCATENATE(Worksheet2!Q30,"",Worksheet2!R30,"",Worksheet2!S30,"",Worksheet2!T30,"")</f>
        <v>JR난부센(南武線)</v>
      </c>
      <c r="K30" s="105" t="str">
        <f>CONCATENATE(Worksheet2!U30,"",Worksheet2!V30,"",Worksheet2!W30,"",Worksheet2!X30,"")</f>
        <v>니시후（西府)</v>
      </c>
      <c r="L30" s="107" t="str">
        <f>Worksheet2!Y30</f>
        <v>6</v>
      </c>
      <c r="M30" s="105" t="str">
        <f>CONCATENATE(Worksheet2!Z30,"",Worksheet2!AA30,"",Worksheet2!AB30,"",Worksheet2!AC30,"")</f>
        <v/>
      </c>
      <c r="N30" s="105" t="str">
        <f>CONCATENATE(Worksheet2!AD30,"",Worksheet2!AE30,"",Worksheet2!AF30,"",Worksheet2!AG30,"")</f>
        <v/>
      </c>
      <c r="P30" s="108" t="str">
        <f>Worksheet2!AI30</f>
        <v>도쿄（東京都）</v>
      </c>
      <c r="Q30" s="105" t="str">
        <f>CONCATENATE(Worksheet2!AJ30,"",Worksheet2!AK30,"",Worksheet2!AL30,"",Worksheet2!AM30,"")</f>
        <v>후츄시(府中市)</v>
      </c>
      <c r="R30" s="108" t="s">
        <v>33</v>
      </c>
      <c r="S30" s="105">
        <f>Worksheet2!AO30</f>
        <v>40</v>
      </c>
      <c r="T30" s="108" t="s">
        <v>34</v>
      </c>
      <c r="U30" s="105">
        <f>Worksheet2!AQ30</f>
        <v>45</v>
      </c>
      <c r="V30" s="108" t="s">
        <v>35</v>
      </c>
      <c r="W30" s="105">
        <f>Worksheet2!AS30</f>
        <v>70</v>
      </c>
      <c r="X30" s="105" t="str">
        <f>Worksheet2!AT30</f>
        <v>1R</v>
      </c>
      <c r="Y30" s="109" t="str">
        <f>Worksheet2!AU30</f>
        <v>17.00</v>
      </c>
      <c r="Z30" s="105" t="str">
        <f>CONCATENATE(Worksheet2!AV30,"",Worksheet2!AW30,"")</f>
        <v>RC조</v>
      </c>
      <c r="AA30" s="105">
        <f>Worksheet2!AX30</f>
        <v>2</v>
      </c>
      <c r="AB30" s="105">
        <f>Worksheet2!AY30</f>
        <v>6</v>
      </c>
      <c r="AC30" s="105">
        <f>Worksheet2!AZ30</f>
        <v>1991</v>
      </c>
      <c r="AD30" s="105" t="str">
        <f>Worksheet2!BA30</f>
        <v>즉시</v>
      </c>
      <c r="AE30" s="105" t="str">
        <f>CONCATENATE(Worksheet2!BB30,"",Worksheet2!BC30,"",Worksheet2!BD30,"",Worksheet2!BE30,"",Worksheet2!BF30,"",Worksheet2!BG30,"",Worksheet2!BH30,"",Worksheet2!BI30,"",Worksheet2!BJ30,"",Worksheet2!BK30,"",Worksheet2!BL30,"",Worksheet2!BM30,"",Worksheet2!BN30,"",Worksheet2!BO30,"",)</f>
        <v>보증인필요없음,에어컨,2층이상,한국에서신청가능,워킹비자신청가능,엘리베이터,인덕션(IH),실내세탁기,옷장,</v>
      </c>
      <c r="AG30" s="105">
        <f>Worksheet2!BQ30</f>
        <v>0</v>
      </c>
      <c r="AH30" s="105" t="str">
        <f>Worksheet2!BR30</f>
        <v>アムス・エステート</v>
      </c>
      <c r="AI30" s="105" t="str">
        <f>Worksheet2!BS30</f>
        <v>03-5958-0099</v>
      </c>
      <c r="AJ30" s="105" t="str">
        <f>Worksheet2!BT30</f>
        <v>03-5958-0014</v>
      </c>
      <c r="AK30" s="105">
        <f>Worksheet2!BU30</f>
        <v>100</v>
      </c>
      <c r="AL30" s="105" t="str">
        <f>Worksheet2!BV30</f>
        <v>ライフサポート</v>
      </c>
      <c r="AM30" s="105">
        <f>Worksheet2!BW30</f>
        <v>0</v>
      </c>
      <c r="AN30" s="105">
        <f>Worksheet2!BX30</f>
        <v>0</v>
      </c>
      <c r="AO30" s="108" t="s">
        <v>31</v>
      </c>
      <c r="AP30" s="105">
        <f>Worksheet2!BY30</f>
        <v>32000</v>
      </c>
      <c r="AQ30" s="105">
        <f>Worksheet2!BZ30</f>
        <v>5000</v>
      </c>
      <c r="AR30" s="105">
        <f>Worksheet2!CA30</f>
        <v>0</v>
      </c>
      <c r="AS30" s="105">
        <f>Worksheet2!CB30</f>
        <v>0</v>
      </c>
      <c r="AT30" s="105">
        <f>Worksheet2!CC30</f>
        <v>18500</v>
      </c>
      <c r="AU30" s="105">
        <f>Worksheet2!CD30</f>
        <v>0</v>
      </c>
      <c r="AV30" s="105">
        <f>Worksheet2!CE30</f>
        <v>15000</v>
      </c>
      <c r="AW30" s="105">
        <f>Worksheet2!CF30</f>
        <v>15000</v>
      </c>
      <c r="AX30" s="105">
        <f>Worksheet2!CG30</f>
        <v>0</v>
      </c>
      <c r="AY30" s="105">
        <f>Worksheet2!CH30</f>
        <v>34560</v>
      </c>
      <c r="AZ30" s="105">
        <f t="shared" si="1"/>
        <v>83060</v>
      </c>
    </row>
    <row r="31" spans="1:52">
      <c r="A31" s="105">
        <f>Worksheet2!A31</f>
        <v>190920030</v>
      </c>
      <c r="B31" s="105" t="str">
        <f>Worksheet2!B31</f>
        <v>맨션</v>
      </c>
      <c r="C31" s="105" t="str">
        <f>CONCATENATE(Worksheet2!C31,"",Worksheet2!D31,"",Worksheet2!E31,"",Worksheet2!F31,"",Worksheet2!G31,"",Worksheet2!H31,"",Worksheet2!I31,"")</f>
        <v>エバーグレース西府#401(에바그레스니시후)★시키킹,레이킹X★</v>
      </c>
      <c r="D31" s="105" t="str">
        <f>Worksheet2!K31</f>
        <v>東京都府中市西府町２丁目２４－１</v>
      </c>
      <c r="E31" s="106" t="str">
        <f>Worksheet2!L31</f>
        <v>401</v>
      </c>
      <c r="F31" s="105">
        <f>Worksheet2!M31</f>
        <v>34000</v>
      </c>
      <c r="G31" s="105">
        <f>Worksheet2!N31</f>
        <v>5000</v>
      </c>
      <c r="H31" s="105">
        <f>Worksheet2!O31</f>
        <v>0</v>
      </c>
      <c r="I31" s="105">
        <f>Worksheet2!P31</f>
        <v>0</v>
      </c>
      <c r="J31" s="105" t="str">
        <f>CONCATENATE(Worksheet2!Q31,"",Worksheet2!R31,"",Worksheet2!S31,"",Worksheet2!T31,"")</f>
        <v>JR난부센(南武線)</v>
      </c>
      <c r="K31" s="105" t="str">
        <f>CONCATENATE(Worksheet2!U31,"",Worksheet2!V31,"",Worksheet2!W31,"",Worksheet2!X31,"")</f>
        <v>니시후（西府)</v>
      </c>
      <c r="L31" s="107" t="str">
        <f>Worksheet2!Y31</f>
        <v>6</v>
      </c>
      <c r="M31" s="105" t="str">
        <f>CONCATENATE(Worksheet2!Z31,"",Worksheet2!AA31,"",Worksheet2!AB31,"",Worksheet2!AC31,"")</f>
        <v/>
      </c>
      <c r="N31" s="105" t="str">
        <f>CONCATENATE(Worksheet2!AD31,"",Worksheet2!AE31,"",Worksheet2!AF31,"",Worksheet2!AG31,"")</f>
        <v/>
      </c>
      <c r="P31" s="108" t="str">
        <f>Worksheet2!AI31</f>
        <v>도쿄（東京都）</v>
      </c>
      <c r="Q31" s="105" t="str">
        <f>CONCATENATE(Worksheet2!AJ31,"",Worksheet2!AK31,"",Worksheet2!AL31,"",Worksheet2!AM31,"")</f>
        <v>후츄시(府中市)</v>
      </c>
      <c r="R31" s="108" t="s">
        <v>33</v>
      </c>
      <c r="S31" s="105">
        <f>Worksheet2!AO31</f>
        <v>40</v>
      </c>
      <c r="T31" s="108" t="s">
        <v>34</v>
      </c>
      <c r="U31" s="105">
        <f>Worksheet2!AQ31</f>
        <v>45</v>
      </c>
      <c r="V31" s="108" t="s">
        <v>35</v>
      </c>
      <c r="W31" s="105">
        <f>Worksheet2!AS31</f>
        <v>70</v>
      </c>
      <c r="X31" s="105" t="str">
        <f>Worksheet2!AT31</f>
        <v>1R</v>
      </c>
      <c r="Y31" s="109" t="str">
        <f>Worksheet2!AU31</f>
        <v>17.00</v>
      </c>
      <c r="Z31" s="105" t="str">
        <f>CONCATENATE(Worksheet2!AV31,"",Worksheet2!AW31,"")</f>
        <v>RC조</v>
      </c>
      <c r="AA31" s="105">
        <f>Worksheet2!AX31</f>
        <v>4</v>
      </c>
      <c r="AB31" s="105">
        <f>Worksheet2!AY31</f>
        <v>6</v>
      </c>
      <c r="AC31" s="105">
        <f>Worksheet2!AZ31</f>
        <v>1991</v>
      </c>
      <c r="AD31" s="105" t="str">
        <f>Worksheet2!BA31</f>
        <v>2019년10월예정</v>
      </c>
      <c r="AE31" s="105" t="str">
        <f>CONCATENATE(Worksheet2!BB31,"",Worksheet2!BC31,"",Worksheet2!BD31,"",Worksheet2!BE31,"",Worksheet2!BF31,"",Worksheet2!BG31,"",Worksheet2!BH31,"",Worksheet2!BI31,"",Worksheet2!BJ31,"",Worksheet2!BK31,"",Worksheet2!BL31,"",Worksheet2!BM31,"",Worksheet2!BN31,"",Worksheet2!BO31,"",)</f>
        <v>보증인필요없음,에어컨,2층이상,한국에서신청가능,워킹비자신청가능,엘리베이터,인덕션(IH),실내세탁기,옷장,</v>
      </c>
      <c r="AG31" s="105">
        <f>Worksheet2!BQ31</f>
        <v>0</v>
      </c>
      <c r="AH31" s="105" t="str">
        <f>Worksheet2!BR31</f>
        <v>アムス・エステート</v>
      </c>
      <c r="AI31" s="105" t="str">
        <f>Worksheet2!BS31</f>
        <v>03-5958-0099</v>
      </c>
      <c r="AJ31" s="105" t="str">
        <f>Worksheet2!BT31</f>
        <v>03-5958-0014</v>
      </c>
      <c r="AK31" s="105">
        <f>Worksheet2!BU31</f>
        <v>100</v>
      </c>
      <c r="AL31" s="105" t="str">
        <f>Worksheet2!BV31</f>
        <v>ライフサポート</v>
      </c>
      <c r="AM31" s="105">
        <f>Worksheet2!BW31</f>
        <v>0</v>
      </c>
      <c r="AN31" s="105">
        <f>Worksheet2!BX31</f>
        <v>0</v>
      </c>
      <c r="AO31" s="108" t="s">
        <v>31</v>
      </c>
      <c r="AP31" s="105">
        <f>Worksheet2!BY31</f>
        <v>34000</v>
      </c>
      <c r="AQ31" s="105">
        <f>Worksheet2!BZ31</f>
        <v>5000</v>
      </c>
      <c r="AR31" s="105">
        <f>Worksheet2!CA31</f>
        <v>0</v>
      </c>
      <c r="AS31" s="105">
        <f>Worksheet2!CB31</f>
        <v>0</v>
      </c>
      <c r="AT31" s="105">
        <f>Worksheet2!CC31</f>
        <v>19500</v>
      </c>
      <c r="AU31" s="105">
        <f>Worksheet2!CD31</f>
        <v>0</v>
      </c>
      <c r="AV31" s="105">
        <f>Worksheet2!CE31</f>
        <v>15000</v>
      </c>
      <c r="AW31" s="105">
        <f>Worksheet2!CF31</f>
        <v>15000</v>
      </c>
      <c r="AX31" s="105">
        <f>Worksheet2!CG31</f>
        <v>0</v>
      </c>
      <c r="AY31" s="105">
        <f>Worksheet2!CH31</f>
        <v>36720</v>
      </c>
      <c r="AZ31" s="105">
        <f t="shared" si="1"/>
        <v>86220</v>
      </c>
    </row>
    <row r="32" spans="1:52">
      <c r="A32" s="105">
        <f>Worksheet2!A32</f>
        <v>190920031</v>
      </c>
      <c r="B32" s="105" t="str">
        <f>Worksheet2!B32</f>
        <v>맨션</v>
      </c>
      <c r="C32" s="105" t="str">
        <f>CONCATENATE(Worksheet2!C32,"",Worksheet2!D32,"",Worksheet2!E32,"",Worksheet2!F32,"",Worksheet2!G32,"",Worksheet2!H32,"",Worksheet2!I32,"")</f>
        <v>エバーグレース西府#408(에바그레스니시후)★시키킹,레이킹X★</v>
      </c>
      <c r="D32" s="105" t="str">
        <f>Worksheet2!K32</f>
        <v>東京都府中市西府町２丁目２４－１</v>
      </c>
      <c r="E32" s="106" t="str">
        <f>Worksheet2!L32</f>
        <v>408</v>
      </c>
      <c r="F32" s="105">
        <f>Worksheet2!M32</f>
        <v>34000</v>
      </c>
      <c r="G32" s="105">
        <f>Worksheet2!N32</f>
        <v>5000</v>
      </c>
      <c r="H32" s="105">
        <f>Worksheet2!O32</f>
        <v>0</v>
      </c>
      <c r="I32" s="105">
        <f>Worksheet2!P32</f>
        <v>0</v>
      </c>
      <c r="J32" s="105" t="str">
        <f>CONCATENATE(Worksheet2!Q32,"",Worksheet2!R32,"",Worksheet2!S32,"",Worksheet2!T32,"")</f>
        <v>JR난부센(南武線)</v>
      </c>
      <c r="K32" s="105" t="str">
        <f>CONCATENATE(Worksheet2!U32,"",Worksheet2!V32,"",Worksheet2!W32,"",Worksheet2!X32,"")</f>
        <v>니시후（西府)</v>
      </c>
      <c r="L32" s="107" t="str">
        <f>Worksheet2!Y32</f>
        <v>6</v>
      </c>
      <c r="M32" s="105" t="str">
        <f>CONCATENATE(Worksheet2!Z32,"",Worksheet2!AA32,"",Worksheet2!AB32,"",Worksheet2!AC32,"")</f>
        <v/>
      </c>
      <c r="N32" s="105" t="str">
        <f>CONCATENATE(Worksheet2!AD32,"",Worksheet2!AE32,"",Worksheet2!AF32,"",Worksheet2!AG32,"")</f>
        <v/>
      </c>
      <c r="P32" s="108" t="str">
        <f>Worksheet2!AI32</f>
        <v>도쿄（東京都）</v>
      </c>
      <c r="Q32" s="105" t="str">
        <f>CONCATENATE(Worksheet2!AJ32,"",Worksheet2!AK32,"",Worksheet2!AL32,"",Worksheet2!AM32,"")</f>
        <v>후츄시(府中市)</v>
      </c>
      <c r="R32" s="108" t="s">
        <v>33</v>
      </c>
      <c r="S32" s="105">
        <f>Worksheet2!AO32</f>
        <v>40</v>
      </c>
      <c r="T32" s="108" t="s">
        <v>34</v>
      </c>
      <c r="U32" s="105">
        <f>Worksheet2!AQ32</f>
        <v>45</v>
      </c>
      <c r="V32" s="108" t="s">
        <v>35</v>
      </c>
      <c r="W32" s="105">
        <f>Worksheet2!AS32</f>
        <v>70</v>
      </c>
      <c r="X32" s="105" t="str">
        <f>Worksheet2!AT32</f>
        <v>1R</v>
      </c>
      <c r="Y32" s="109" t="str">
        <f>Worksheet2!AU32</f>
        <v>17.00</v>
      </c>
      <c r="Z32" s="105" t="str">
        <f>CONCATENATE(Worksheet2!AV32,"",Worksheet2!AW32,"")</f>
        <v>RC조</v>
      </c>
      <c r="AA32" s="105">
        <f>Worksheet2!AX32</f>
        <v>4</v>
      </c>
      <c r="AB32" s="105">
        <f>Worksheet2!AY32</f>
        <v>6</v>
      </c>
      <c r="AC32" s="105">
        <f>Worksheet2!AZ32</f>
        <v>1991</v>
      </c>
      <c r="AD32" s="105" t="str">
        <f>Worksheet2!BA32</f>
        <v>2019년10월예정</v>
      </c>
      <c r="AE32" s="105" t="str">
        <f>CONCATENATE(Worksheet2!BB32,"",Worksheet2!BC32,"",Worksheet2!BD32,"",Worksheet2!BE32,"",Worksheet2!BF32,"",Worksheet2!BG32,"",Worksheet2!BH32,"",Worksheet2!BI32,"",Worksheet2!BJ32,"",Worksheet2!BK32,"",Worksheet2!BL32,"",Worksheet2!BM32,"",Worksheet2!BN32,"",Worksheet2!BO32,"",)</f>
        <v>보증인필요없음,에어컨,2층이상,한국에서신청가능,워킹비자신청가능,엘리베이터,인덕션(IH),실내세탁기,옷장,</v>
      </c>
      <c r="AG32" s="105">
        <f>Worksheet2!BQ32</f>
        <v>0</v>
      </c>
      <c r="AH32" s="105" t="str">
        <f>Worksheet2!BR32</f>
        <v>アムス・エステート</v>
      </c>
      <c r="AI32" s="105" t="str">
        <f>Worksheet2!BS32</f>
        <v>03-5958-0099</v>
      </c>
      <c r="AJ32" s="105" t="str">
        <f>Worksheet2!BT32</f>
        <v>03-5958-0014</v>
      </c>
      <c r="AK32" s="105">
        <f>Worksheet2!BU32</f>
        <v>100</v>
      </c>
      <c r="AL32" s="105" t="str">
        <f>Worksheet2!BV32</f>
        <v>ライフサポート</v>
      </c>
      <c r="AM32" s="105">
        <f>Worksheet2!BW32</f>
        <v>0</v>
      </c>
      <c r="AN32" s="105">
        <f>Worksheet2!BX32</f>
        <v>0</v>
      </c>
      <c r="AO32" s="108" t="s">
        <v>31</v>
      </c>
      <c r="AP32" s="105">
        <f>Worksheet2!BY32</f>
        <v>34000</v>
      </c>
      <c r="AQ32" s="105">
        <f>Worksheet2!BZ32</f>
        <v>5000</v>
      </c>
      <c r="AR32" s="105">
        <f>Worksheet2!CA32</f>
        <v>0</v>
      </c>
      <c r="AS32" s="105">
        <f>Worksheet2!CB32</f>
        <v>0</v>
      </c>
      <c r="AT32" s="105">
        <f>Worksheet2!CC32</f>
        <v>19500</v>
      </c>
      <c r="AU32" s="105">
        <f>Worksheet2!CD32</f>
        <v>0</v>
      </c>
      <c r="AV32" s="105">
        <f>Worksheet2!CE32</f>
        <v>15000</v>
      </c>
      <c r="AW32" s="105">
        <f>Worksheet2!CF32</f>
        <v>15000</v>
      </c>
      <c r="AX32" s="105">
        <f>Worksheet2!CG32</f>
        <v>0</v>
      </c>
      <c r="AY32" s="105">
        <f>Worksheet2!CH32</f>
        <v>36720</v>
      </c>
      <c r="AZ32" s="105">
        <f t="shared" si="1"/>
        <v>86220</v>
      </c>
    </row>
    <row r="33" spans="1:52">
      <c r="A33" s="105">
        <f>Worksheet2!A33</f>
        <v>190920032</v>
      </c>
      <c r="B33" s="105" t="str">
        <f>Worksheet2!B33</f>
        <v>맨션</v>
      </c>
      <c r="C33" s="105" t="str">
        <f>CONCATENATE(Worksheet2!C33,"",Worksheet2!D33,"",Worksheet2!E33,"",Worksheet2!F33,"",Worksheet2!G33,"",Worksheet2!H33,"",Worksheet2!I33,"")</f>
        <v>エバーグレース西府#610(에바그레스니시후)★인터넷무료,시키킹,레이킹X★</v>
      </c>
      <c r="D33" s="105" t="str">
        <f>Worksheet2!K33</f>
        <v>東京都府中市西府町２丁目２４－１</v>
      </c>
      <c r="E33" s="106" t="str">
        <f>Worksheet2!L33</f>
        <v>610</v>
      </c>
      <c r="F33" s="105">
        <f>Worksheet2!M33</f>
        <v>36000</v>
      </c>
      <c r="G33" s="105">
        <f>Worksheet2!N33</f>
        <v>5000</v>
      </c>
      <c r="H33" s="105">
        <f>Worksheet2!O33</f>
        <v>0</v>
      </c>
      <c r="I33" s="105">
        <f>Worksheet2!P33</f>
        <v>0</v>
      </c>
      <c r="J33" s="105" t="str">
        <f>CONCATENATE(Worksheet2!Q33,"",Worksheet2!R33,"",Worksheet2!S33,"",Worksheet2!T33,"")</f>
        <v>JR난부센(南武線)</v>
      </c>
      <c r="K33" s="105" t="str">
        <f>CONCATENATE(Worksheet2!U33,"",Worksheet2!V33,"",Worksheet2!W33,"",Worksheet2!X33,"")</f>
        <v>니시후（西府)</v>
      </c>
      <c r="L33" s="107" t="str">
        <f>Worksheet2!Y33</f>
        <v>6</v>
      </c>
      <c r="M33" s="105" t="str">
        <f>CONCATENATE(Worksheet2!Z33,"",Worksheet2!AA33,"",Worksheet2!AB33,"",Worksheet2!AC33,"")</f>
        <v/>
      </c>
      <c r="N33" s="105" t="str">
        <f>CONCATENATE(Worksheet2!AD33,"",Worksheet2!AE33,"",Worksheet2!AF33,"",Worksheet2!AG33,"")</f>
        <v/>
      </c>
      <c r="P33" s="108" t="str">
        <f>Worksheet2!AI33</f>
        <v>도쿄（東京都）</v>
      </c>
      <c r="Q33" s="105" t="str">
        <f>CONCATENATE(Worksheet2!AJ33,"",Worksheet2!AK33,"",Worksheet2!AL33,"",Worksheet2!AM33,"")</f>
        <v>후츄시(府中市)</v>
      </c>
      <c r="R33" s="108" t="s">
        <v>33</v>
      </c>
      <c r="S33" s="105">
        <f>Worksheet2!AO33</f>
        <v>40</v>
      </c>
      <c r="T33" s="108" t="s">
        <v>34</v>
      </c>
      <c r="U33" s="105">
        <f>Worksheet2!AQ33</f>
        <v>45</v>
      </c>
      <c r="V33" s="108" t="s">
        <v>35</v>
      </c>
      <c r="W33" s="105">
        <f>Worksheet2!AS33</f>
        <v>70</v>
      </c>
      <c r="X33" s="105" t="str">
        <f>Worksheet2!AT33</f>
        <v>1R</v>
      </c>
      <c r="Y33" s="109" t="str">
        <f>Worksheet2!AU33</f>
        <v>17.00</v>
      </c>
      <c r="Z33" s="105" t="str">
        <f>CONCATENATE(Worksheet2!AV33,"",Worksheet2!AW33,"")</f>
        <v>RC조</v>
      </c>
      <c r="AA33" s="105">
        <f>Worksheet2!AX33</f>
        <v>6</v>
      </c>
      <c r="AB33" s="105">
        <f>Worksheet2!AY33</f>
        <v>6</v>
      </c>
      <c r="AC33" s="105">
        <f>Worksheet2!AZ33</f>
        <v>1991</v>
      </c>
      <c r="AD33" s="105" t="str">
        <f>Worksheet2!BA33</f>
        <v>2019년10월예정</v>
      </c>
      <c r="AE33" s="105" t="str">
        <f>CONCATENATE(Worksheet2!BB33,"",Worksheet2!BC33,"",Worksheet2!BD33,"",Worksheet2!BE33,"",Worksheet2!BF33,"",Worksheet2!BG33,"",Worksheet2!BH33,"",Worksheet2!BI33,"",Worksheet2!BJ33,"",Worksheet2!BK33,"",Worksheet2!BL33,"",Worksheet2!BM33,"",Worksheet2!BN33,"",Worksheet2!BO33,"",)</f>
        <v>보증인필요없음,에어컨,2층이상,한국에서신청가능,워킹비자신청가능,엘리베이터,인덕션(IH),실내세탁기,옷장,</v>
      </c>
      <c r="AG33" s="105">
        <f>Worksheet2!BQ33</f>
        <v>0</v>
      </c>
      <c r="AH33" s="105" t="str">
        <f>Worksheet2!BR33</f>
        <v>アムス・エステート</v>
      </c>
      <c r="AI33" s="105" t="str">
        <f>Worksheet2!BS33</f>
        <v>03-5958-0099</v>
      </c>
      <c r="AJ33" s="105" t="str">
        <f>Worksheet2!BT33</f>
        <v>03-5958-0014</v>
      </c>
      <c r="AK33" s="105">
        <f>Worksheet2!BU33</f>
        <v>100</v>
      </c>
      <c r="AL33" s="105" t="str">
        <f>Worksheet2!BV33</f>
        <v>ライフサポート</v>
      </c>
      <c r="AM33" s="105">
        <f>Worksheet2!BW33</f>
        <v>0</v>
      </c>
      <c r="AN33" s="105">
        <f>Worksheet2!BX33</f>
        <v>0</v>
      </c>
      <c r="AO33" s="108" t="s">
        <v>31</v>
      </c>
      <c r="AP33" s="105">
        <f>Worksheet2!BY33</f>
        <v>36000</v>
      </c>
      <c r="AQ33" s="105">
        <f>Worksheet2!BZ33</f>
        <v>5000</v>
      </c>
      <c r="AR33" s="105">
        <f>Worksheet2!CA33</f>
        <v>0</v>
      </c>
      <c r="AS33" s="105">
        <f>Worksheet2!CB33</f>
        <v>0</v>
      </c>
      <c r="AT33" s="105">
        <f>Worksheet2!CC33</f>
        <v>20500</v>
      </c>
      <c r="AU33" s="105">
        <f>Worksheet2!CD33</f>
        <v>0</v>
      </c>
      <c r="AV33" s="105">
        <f>Worksheet2!CE33</f>
        <v>15000</v>
      </c>
      <c r="AW33" s="105">
        <f>Worksheet2!CF33</f>
        <v>15000</v>
      </c>
      <c r="AX33" s="105">
        <f>Worksheet2!CG33</f>
        <v>0</v>
      </c>
      <c r="AY33" s="105">
        <f>Worksheet2!CH33</f>
        <v>38880</v>
      </c>
      <c r="AZ33" s="105">
        <f t="shared" si="1"/>
        <v>89380</v>
      </c>
    </row>
    <row r="34" spans="1:52">
      <c r="A34" s="105">
        <f>Worksheet2!A34</f>
        <v>190920033</v>
      </c>
      <c r="B34" s="105" t="str">
        <f>Worksheet2!B34</f>
        <v>맨션</v>
      </c>
      <c r="C34" s="105" t="str">
        <f>CONCATENATE(Worksheet2!C34,"",Worksheet2!D34,"",Worksheet2!E34,"",Worksheet2!F34,"",Worksheet2!G34,"",Worksheet2!H34,"",Worksheet2!I34,"")</f>
        <v>オカダヤⅢ#302(오카다야Ⅲ)★시키킹,레이킹X★</v>
      </c>
      <c r="D34" s="105" t="str">
        <f>Worksheet2!K34</f>
        <v>東京都東久留米市幸町１丁目１－７</v>
      </c>
      <c r="E34" s="106" t="str">
        <f>Worksheet2!L34</f>
        <v>302</v>
      </c>
      <c r="F34" s="105">
        <f>Worksheet2!M34</f>
        <v>47000</v>
      </c>
      <c r="G34" s="105">
        <f>Worksheet2!N34</f>
        <v>3000</v>
      </c>
      <c r="H34" s="105">
        <f>Worksheet2!O34</f>
        <v>0</v>
      </c>
      <c r="I34" s="105">
        <f>Worksheet2!P34</f>
        <v>0</v>
      </c>
      <c r="J34" s="105" t="str">
        <f>CONCATENATE(Worksheet2!Q34,"",Worksheet2!R34,"",Worksheet2!S34,"",Worksheet2!T34,"")</f>
        <v>세이부이케부쿠로센(西武池袋線)</v>
      </c>
      <c r="K34" s="105" t="str">
        <f>CONCATENATE(Worksheet2!U34,"",Worksheet2!V34,"",Worksheet2!W34,"",Worksheet2!X34,"")</f>
        <v>히가시쿠루메（東久留米)</v>
      </c>
      <c r="L34" s="107" t="str">
        <f>Worksheet2!Y34</f>
        <v>8</v>
      </c>
      <c r="M34" s="105" t="str">
        <f>CONCATENATE(Worksheet2!Z34,"",Worksheet2!AA34,"",Worksheet2!AB34,"",Worksheet2!AC34,"")</f>
        <v/>
      </c>
      <c r="N34" s="105" t="str">
        <f>CONCATENATE(Worksheet2!AD34,"",Worksheet2!AE34,"",Worksheet2!AF34,"",Worksheet2!AG34,"")</f>
        <v/>
      </c>
      <c r="P34" s="108" t="str">
        <f>Worksheet2!AI34</f>
        <v>도쿄（東京都）</v>
      </c>
      <c r="Q34" s="105" t="str">
        <f>CONCATENATE(Worksheet2!AJ34,"",Worksheet2!AK34,"",Worksheet2!AL34,"",Worksheet2!AM34,"")</f>
        <v>히가시쿠루메시(東久留米市)</v>
      </c>
      <c r="R34" s="108" t="s">
        <v>33</v>
      </c>
      <c r="S34" s="105">
        <f>Worksheet2!AO34</f>
        <v>55</v>
      </c>
      <c r="T34" s="108" t="s">
        <v>34</v>
      </c>
      <c r="U34" s="105">
        <f>Worksheet2!AQ34</f>
        <v>65</v>
      </c>
      <c r="V34" s="108" t="s">
        <v>35</v>
      </c>
      <c r="W34" s="105">
        <f>Worksheet2!AS34</f>
        <v>60</v>
      </c>
      <c r="X34" s="105" t="str">
        <f>Worksheet2!AT34</f>
        <v>1K</v>
      </c>
      <c r="Y34" s="109" t="str">
        <f>Worksheet2!AU34</f>
        <v>20.79</v>
      </c>
      <c r="Z34" s="105" t="str">
        <f>CONCATENATE(Worksheet2!AV34,"",Worksheet2!AW34,"")</f>
        <v>RC조</v>
      </c>
      <c r="AA34" s="105">
        <f>Worksheet2!AX34</f>
        <v>3</v>
      </c>
      <c r="AB34" s="105">
        <f>Worksheet2!AY34</f>
        <v>3</v>
      </c>
      <c r="AC34" s="105">
        <f>Worksheet2!AZ34</f>
        <v>1994</v>
      </c>
      <c r="AD34" s="105" t="str">
        <f>Worksheet2!BA34</f>
        <v>2019년10월예정</v>
      </c>
      <c r="AE34" s="105" t="str">
        <f>CONCATENATE(Worksheet2!BB34,"",Worksheet2!BC34,"",Worksheet2!BD34,"",Worksheet2!BE34,"",Worksheet2!BF34,"",Worksheet2!BG34,"",Worksheet2!BH34,"",Worksheet2!BI34,"",Worksheet2!BJ34,"",Worksheet2!BK34,"",Worksheet2!BL34,"",Worksheet2!BM34,"",Worksheet2!BN34,"",Worksheet2!BO34,"",)</f>
        <v>보증인필요없음,에어컨,2층이상,한국에서신청가능,워킹비자신청가능,인덕션(IH),실내세탁기,옷장,</v>
      </c>
      <c r="AG34" s="105">
        <f>Worksheet2!BQ34</f>
        <v>0</v>
      </c>
      <c r="AH34" s="105" t="str">
        <f>Worksheet2!BR34</f>
        <v>アムス・エステート</v>
      </c>
      <c r="AI34" s="105" t="str">
        <f>Worksheet2!BS34</f>
        <v>03-5958-0099</v>
      </c>
      <c r="AJ34" s="105" t="str">
        <f>Worksheet2!BT34</f>
        <v>03-5958-0014</v>
      </c>
      <c r="AK34" s="105">
        <f>Worksheet2!BU34</f>
        <v>50</v>
      </c>
      <c r="AL34" s="105" t="str">
        <f>Worksheet2!BV34</f>
        <v>ライフサポート</v>
      </c>
      <c r="AM34" s="105">
        <f>Worksheet2!BW34</f>
        <v>0</v>
      </c>
      <c r="AN34" s="105">
        <f>Worksheet2!BX34</f>
        <v>0</v>
      </c>
      <c r="AO34" s="108" t="s">
        <v>31</v>
      </c>
      <c r="AP34" s="105">
        <f>Worksheet2!BY34</f>
        <v>47000</v>
      </c>
      <c r="AQ34" s="105">
        <f>Worksheet2!BZ34</f>
        <v>3000</v>
      </c>
      <c r="AR34" s="105">
        <f>Worksheet2!CA34</f>
        <v>0</v>
      </c>
      <c r="AS34" s="105">
        <f>Worksheet2!CB34</f>
        <v>0</v>
      </c>
      <c r="AT34" s="105">
        <f>Worksheet2!CC34</f>
        <v>25000</v>
      </c>
      <c r="AU34" s="105">
        <f>Worksheet2!CD34</f>
        <v>0</v>
      </c>
      <c r="AV34" s="105">
        <f>Worksheet2!CE34</f>
        <v>15000</v>
      </c>
      <c r="AW34" s="105">
        <f>Worksheet2!CF34</f>
        <v>15000</v>
      </c>
      <c r="AX34" s="105">
        <f>Worksheet2!CG34</f>
        <v>0</v>
      </c>
      <c r="AY34" s="105">
        <f>Worksheet2!CH34</f>
        <v>50760</v>
      </c>
      <c r="AZ34" s="105">
        <f t="shared" si="1"/>
        <v>105760</v>
      </c>
    </row>
    <row r="35" spans="1:52">
      <c r="A35" s="105">
        <f>Worksheet2!A35</f>
        <v>190920034</v>
      </c>
      <c r="B35" s="105" t="str">
        <f>Worksheet2!B35</f>
        <v>맨션</v>
      </c>
      <c r="C35" s="105" t="str">
        <f>CONCATENATE(Worksheet2!C35,"",Worksheet2!D35,"",Worksheet2!E35,"",Worksheet2!F35,"",Worksheet2!G35,"",Worksheet2!H35,"",Worksheet2!I35,"")</f>
        <v>キャッスル・日野台#105(캬스루・히노다이)★시키킹,레이킹X★</v>
      </c>
      <c r="D35" s="105" t="str">
        <f>Worksheet2!K35</f>
        <v>東京都日野市日野台１丁目１２－４</v>
      </c>
      <c r="E35" s="106" t="str">
        <f>Worksheet2!L35</f>
        <v>105</v>
      </c>
      <c r="F35" s="105">
        <f>Worksheet2!M35</f>
        <v>26000</v>
      </c>
      <c r="G35" s="105">
        <f>Worksheet2!N35</f>
        <v>4000</v>
      </c>
      <c r="H35" s="105">
        <f>Worksheet2!O35</f>
        <v>0</v>
      </c>
      <c r="I35" s="105">
        <f>Worksheet2!P35</f>
        <v>0</v>
      </c>
      <c r="J35" s="105" t="str">
        <f>CONCATENATE(Worksheet2!Q35,"",Worksheet2!R35,"",Worksheet2!S35,"",Worksheet2!T35,"")</f>
        <v>JR추오센(中央線)</v>
      </c>
      <c r="K35" s="105" t="str">
        <f>CONCATENATE(Worksheet2!U35,"",Worksheet2!V35,"",Worksheet2!W35,"",Worksheet2!X35,"")</f>
        <v>히노（日野)</v>
      </c>
      <c r="L35" s="107" t="str">
        <f>Worksheet2!Y35</f>
        <v>10</v>
      </c>
      <c r="M35" s="105" t="str">
        <f>CONCATENATE(Worksheet2!Z35,"",Worksheet2!AA35,"",Worksheet2!AB35,"",Worksheet2!AC35,"")</f>
        <v/>
      </c>
      <c r="N35" s="105" t="str">
        <f>CONCATENATE(Worksheet2!AD35,"",Worksheet2!AE35,"",Worksheet2!AF35,"",Worksheet2!AG35,"")</f>
        <v/>
      </c>
      <c r="P35" s="108" t="str">
        <f>Worksheet2!AI35</f>
        <v>도쿄（東京都）</v>
      </c>
      <c r="Q35" s="105" t="str">
        <f>CONCATENATE(Worksheet2!AJ35,"",Worksheet2!AK35,"",Worksheet2!AL35,"",Worksheet2!AM35,"")</f>
        <v>히노시(日野市)</v>
      </c>
      <c r="R35" s="108" t="s">
        <v>33</v>
      </c>
      <c r="S35" s="105">
        <f>Worksheet2!AO35</f>
        <v>40</v>
      </c>
      <c r="T35" s="108" t="s">
        <v>34</v>
      </c>
      <c r="U35" s="105">
        <f>Worksheet2!AQ35</f>
        <v>65</v>
      </c>
      <c r="V35" s="108" t="s">
        <v>35</v>
      </c>
      <c r="W35" s="105">
        <f>Worksheet2!AS35</f>
        <v>65</v>
      </c>
      <c r="X35" s="105" t="str">
        <f>Worksheet2!AT35</f>
        <v>1R</v>
      </c>
      <c r="Y35" s="109" t="str">
        <f>Worksheet2!AU35</f>
        <v>15.00</v>
      </c>
      <c r="Z35" s="105" t="str">
        <f>CONCATENATE(Worksheet2!AV35,"",Worksheet2!AW35,"")</f>
        <v>ALC조</v>
      </c>
      <c r="AA35" s="105">
        <f>Worksheet2!AX35</f>
        <v>1</v>
      </c>
      <c r="AB35" s="105">
        <f>Worksheet2!AY35</f>
        <v>3</v>
      </c>
      <c r="AC35" s="105">
        <f>Worksheet2!AZ35</f>
        <v>1989</v>
      </c>
      <c r="AD35" s="105" t="str">
        <f>Worksheet2!BA35</f>
        <v>즉시</v>
      </c>
      <c r="AE35" s="105" t="str">
        <f>CONCATENATE(Worksheet2!BB35,"",Worksheet2!BC35,"",Worksheet2!BD35,"",Worksheet2!BE35,"",Worksheet2!BF35,"",Worksheet2!BG35,"",Worksheet2!BH35,"",Worksheet2!BI35,"",Worksheet2!BJ35,"",Worksheet2!BK35,"",Worksheet2!BL35,"",Worksheet2!BM35,"",Worksheet2!BN35,"",Worksheet2!BO35,"",)</f>
        <v>보증인필요없음,에어컨,한국에서신청가능,워킹비자신청가능,인덕션(IH),실내세탁기,</v>
      </c>
      <c r="AG35" s="105">
        <f>Worksheet2!BQ35</f>
        <v>0</v>
      </c>
      <c r="AH35" s="105" t="str">
        <f>Worksheet2!BR35</f>
        <v>アムス・エステート</v>
      </c>
      <c r="AI35" s="105" t="str">
        <f>Worksheet2!BS35</f>
        <v>03-5958-0099</v>
      </c>
      <c r="AJ35" s="105" t="str">
        <f>Worksheet2!BT35</f>
        <v>03-5958-0014</v>
      </c>
      <c r="AK35" s="105">
        <f>Worksheet2!BU35</f>
        <v>100</v>
      </c>
      <c r="AL35" s="105" t="str">
        <f>Worksheet2!BV35</f>
        <v>ライフサポート</v>
      </c>
      <c r="AM35" s="105">
        <f>Worksheet2!BW35</f>
        <v>0</v>
      </c>
      <c r="AN35" s="105">
        <f>Worksheet2!BX35</f>
        <v>0</v>
      </c>
      <c r="AO35" s="108" t="s">
        <v>31</v>
      </c>
      <c r="AP35" s="105">
        <f>Worksheet2!BY35</f>
        <v>26000</v>
      </c>
      <c r="AQ35" s="105">
        <f>Worksheet2!BZ35</f>
        <v>4000</v>
      </c>
      <c r="AR35" s="105">
        <f>Worksheet2!CA35</f>
        <v>0</v>
      </c>
      <c r="AS35" s="105">
        <f>Worksheet2!CB35</f>
        <v>0</v>
      </c>
      <c r="AT35" s="105">
        <f>Worksheet2!CC35</f>
        <v>15000</v>
      </c>
      <c r="AU35" s="105">
        <f>Worksheet2!CD35</f>
        <v>0</v>
      </c>
      <c r="AV35" s="105">
        <f>Worksheet2!CE35</f>
        <v>15000</v>
      </c>
      <c r="AW35" s="105">
        <f>Worksheet2!CF35</f>
        <v>15000</v>
      </c>
      <c r="AX35" s="105">
        <f>Worksheet2!CG35</f>
        <v>0</v>
      </c>
      <c r="AY35" s="105">
        <f>Worksheet2!CH35</f>
        <v>28080.000000000004</v>
      </c>
      <c r="AZ35" s="105">
        <f t="shared" si="1"/>
        <v>73080</v>
      </c>
    </row>
    <row r="36" spans="1:52">
      <c r="A36" s="105">
        <f>Worksheet2!A36</f>
        <v>190920035</v>
      </c>
      <c r="B36" s="105" t="str">
        <f>Worksheet2!B36</f>
        <v>맨션</v>
      </c>
      <c r="C36" s="105" t="str">
        <f>CONCATENATE(Worksheet2!C36,"",Worksheet2!D36,"",Worksheet2!E36,"",Worksheet2!F36,"",Worksheet2!G36,"",Worksheet2!H36,"",Worksheet2!I36,"")</f>
        <v>キャッスル・日野台#203(캬스루・히노다이)★시키킹,레이킹X★</v>
      </c>
      <c r="D36" s="105" t="str">
        <f>Worksheet2!K36</f>
        <v>東京都日野市日野台１丁目１２－４</v>
      </c>
      <c r="E36" s="106" t="str">
        <f>Worksheet2!L36</f>
        <v>203</v>
      </c>
      <c r="F36" s="105">
        <f>Worksheet2!M36</f>
        <v>30000</v>
      </c>
      <c r="G36" s="105">
        <f>Worksheet2!N36</f>
        <v>4000</v>
      </c>
      <c r="H36" s="105">
        <f>Worksheet2!O36</f>
        <v>0</v>
      </c>
      <c r="I36" s="105">
        <f>Worksheet2!P36</f>
        <v>0</v>
      </c>
      <c r="J36" s="105" t="str">
        <f>CONCATENATE(Worksheet2!Q36,"",Worksheet2!R36,"",Worksheet2!S36,"",Worksheet2!T36,"")</f>
        <v>JR추오센(中央線)</v>
      </c>
      <c r="K36" s="105" t="str">
        <f>CONCATENATE(Worksheet2!U36,"",Worksheet2!V36,"",Worksheet2!W36,"",Worksheet2!X36,"")</f>
        <v>히노（日野)</v>
      </c>
      <c r="L36" s="107" t="str">
        <f>Worksheet2!Y36</f>
        <v>10</v>
      </c>
      <c r="M36" s="105" t="str">
        <f>CONCATENATE(Worksheet2!Z36,"",Worksheet2!AA36,"",Worksheet2!AB36,"",Worksheet2!AC36,"")</f>
        <v/>
      </c>
      <c r="N36" s="105" t="str">
        <f>CONCATENATE(Worksheet2!AD36,"",Worksheet2!AE36,"",Worksheet2!AF36,"",Worksheet2!AG36,"")</f>
        <v/>
      </c>
      <c r="P36" s="108" t="str">
        <f>Worksheet2!AI36</f>
        <v>도쿄（東京都）</v>
      </c>
      <c r="Q36" s="105" t="str">
        <f>CONCATENATE(Worksheet2!AJ36,"",Worksheet2!AK36,"",Worksheet2!AL36,"",Worksheet2!AM36,"")</f>
        <v>히노시(日野市)</v>
      </c>
      <c r="R36" s="108" t="s">
        <v>33</v>
      </c>
      <c r="S36" s="105">
        <f>Worksheet2!AO36</f>
        <v>40</v>
      </c>
      <c r="T36" s="108" t="s">
        <v>34</v>
      </c>
      <c r="U36" s="105">
        <f>Worksheet2!AQ36</f>
        <v>65</v>
      </c>
      <c r="V36" s="108" t="s">
        <v>35</v>
      </c>
      <c r="W36" s="105">
        <f>Worksheet2!AS36</f>
        <v>65</v>
      </c>
      <c r="X36" s="105" t="str">
        <f>Worksheet2!AT36</f>
        <v>1R</v>
      </c>
      <c r="Y36" s="109" t="str">
        <f>Worksheet2!AU36</f>
        <v>17.00</v>
      </c>
      <c r="Z36" s="105" t="str">
        <f>CONCATENATE(Worksheet2!AV36,"",Worksheet2!AW36,"")</f>
        <v>ALC조</v>
      </c>
      <c r="AA36" s="105">
        <f>Worksheet2!AX36</f>
        <v>2</v>
      </c>
      <c r="AB36" s="105">
        <f>Worksheet2!AY36</f>
        <v>3</v>
      </c>
      <c r="AC36" s="105">
        <f>Worksheet2!AZ36</f>
        <v>1989</v>
      </c>
      <c r="AD36" s="105" t="str">
        <f>Worksheet2!BA36</f>
        <v>즉시</v>
      </c>
      <c r="AE36" s="105" t="str">
        <f>CONCATENATE(Worksheet2!BB36,"",Worksheet2!BC36,"",Worksheet2!BD36,"",Worksheet2!BE36,"",Worksheet2!BF36,"",Worksheet2!BG36,"",Worksheet2!BH36,"",Worksheet2!BI36,"",Worksheet2!BJ36,"",Worksheet2!BK36,"",Worksheet2!BL36,"",Worksheet2!BM36,"",Worksheet2!BN36,"",Worksheet2!BO36,"",)</f>
        <v>보증인필요없음,에어컨,2층이상,한국에서신청가능,워킹비자신청가능,인덕션(IH),실내세탁기,</v>
      </c>
      <c r="AG36" s="105">
        <f>Worksheet2!BQ36</f>
        <v>0</v>
      </c>
      <c r="AH36" s="105" t="str">
        <f>Worksheet2!BR36</f>
        <v>アムス・エステート</v>
      </c>
      <c r="AI36" s="105" t="str">
        <f>Worksheet2!BS36</f>
        <v>03-5958-0099</v>
      </c>
      <c r="AJ36" s="105" t="str">
        <f>Worksheet2!BT36</f>
        <v>03-5958-0014</v>
      </c>
      <c r="AK36" s="105">
        <f>Worksheet2!BU36</f>
        <v>200</v>
      </c>
      <c r="AL36" s="105" t="str">
        <f>Worksheet2!BV36</f>
        <v>ライフサポート</v>
      </c>
      <c r="AM36" s="105">
        <f>Worksheet2!BW36</f>
        <v>0</v>
      </c>
      <c r="AN36" s="105">
        <f>Worksheet2!BX36</f>
        <v>0</v>
      </c>
      <c r="AO36" s="108" t="s">
        <v>31</v>
      </c>
      <c r="AP36" s="105">
        <f>Worksheet2!BY36</f>
        <v>30000</v>
      </c>
      <c r="AQ36" s="105">
        <f>Worksheet2!BZ36</f>
        <v>4000</v>
      </c>
      <c r="AR36" s="105">
        <f>Worksheet2!CA36</f>
        <v>0</v>
      </c>
      <c r="AS36" s="105">
        <f>Worksheet2!CB36</f>
        <v>0</v>
      </c>
      <c r="AT36" s="105">
        <f>Worksheet2!CC36</f>
        <v>17000</v>
      </c>
      <c r="AU36" s="105">
        <f>Worksheet2!CD36</f>
        <v>0</v>
      </c>
      <c r="AV36" s="105">
        <f>Worksheet2!CE36</f>
        <v>15000</v>
      </c>
      <c r="AW36" s="105">
        <f>Worksheet2!CF36</f>
        <v>15000</v>
      </c>
      <c r="AX36" s="105">
        <f>Worksheet2!CG36</f>
        <v>0</v>
      </c>
      <c r="AY36" s="105">
        <f>Worksheet2!CH36</f>
        <v>32400.000000000004</v>
      </c>
      <c r="AZ36" s="105">
        <f t="shared" si="1"/>
        <v>79400</v>
      </c>
    </row>
    <row r="37" spans="1:52">
      <c r="A37" s="105">
        <f>Worksheet2!A37</f>
        <v>190920036</v>
      </c>
      <c r="B37" s="105" t="str">
        <f>Worksheet2!B37</f>
        <v>맨션</v>
      </c>
      <c r="C37" s="105" t="str">
        <f>CONCATENATE(Worksheet2!C37,"",Worksheet2!D37,"",Worksheet2!E37,"",Worksheet2!F37,"",Worksheet2!G37,"",Worksheet2!H37,"",Worksheet2!I37,"")</f>
        <v>グレース大蔵#202(그레이스오오쿠라)★시키킹,레이킹X★</v>
      </c>
      <c r="D37" s="105" t="str">
        <f>Worksheet2!K37</f>
        <v>東京都町田市大蔵町３４５－１</v>
      </c>
      <c r="E37" s="106" t="str">
        <f>Worksheet2!L37</f>
        <v>202</v>
      </c>
      <c r="F37" s="105">
        <f>Worksheet2!M37</f>
        <v>57000</v>
      </c>
      <c r="G37" s="105">
        <f>Worksheet2!N37</f>
        <v>5000</v>
      </c>
      <c r="H37" s="105">
        <f>Worksheet2!O37</f>
        <v>0</v>
      </c>
      <c r="I37" s="105">
        <f>Worksheet2!P37</f>
        <v>0</v>
      </c>
      <c r="J37" s="105" t="str">
        <f>CONCATENATE(Worksheet2!Q37,"",Worksheet2!R37,"",Worksheet2!S37,"",Worksheet2!T37,"")</f>
        <v>오다큐센(小田急線)</v>
      </c>
      <c r="K37" s="105" t="str">
        <f>CONCATENATE(Worksheet2!U37,"",Worksheet2!V37,"",Worksheet2!W37,"",Worksheet2!X37,"")</f>
        <v>츠루카와（鶴川)</v>
      </c>
      <c r="L37" s="107" t="str">
        <f>Worksheet2!Y37</f>
        <v>15</v>
      </c>
      <c r="M37" s="105" t="str">
        <f>CONCATENATE(Worksheet2!Z37,"",Worksheet2!AA37,"",Worksheet2!AB37,"",Worksheet2!AC37,"")</f>
        <v/>
      </c>
      <c r="N37" s="105" t="str">
        <f>CONCATENATE(Worksheet2!AD37,"",Worksheet2!AE37,"",Worksheet2!AF37,"",Worksheet2!AG37,"")</f>
        <v/>
      </c>
      <c r="P37" s="108" t="str">
        <f>Worksheet2!AI37</f>
        <v>도쿄（東京都）</v>
      </c>
      <c r="Q37" s="105" t="str">
        <f>CONCATENATE(Worksheet2!AJ37,"",Worksheet2!AK37,"",Worksheet2!AL37,"",Worksheet2!AM37,"")</f>
        <v>마치다시(町田市)</v>
      </c>
      <c r="R37" s="108" t="s">
        <v>33</v>
      </c>
      <c r="S37" s="105">
        <f>Worksheet2!AO37</f>
        <v>50</v>
      </c>
      <c r="T37" s="108" t="s">
        <v>34</v>
      </c>
      <c r="U37" s="105">
        <f>Worksheet2!AQ37</f>
        <v>55</v>
      </c>
      <c r="V37" s="108" t="s">
        <v>35</v>
      </c>
      <c r="W37" s="105">
        <f>Worksheet2!AS37</f>
        <v>80</v>
      </c>
      <c r="X37" s="105" t="str">
        <f>Worksheet2!AT37</f>
        <v>2DK</v>
      </c>
      <c r="Y37" s="109" t="str">
        <f>Worksheet2!AU37</f>
        <v>44.28</v>
      </c>
      <c r="Z37" s="105" t="str">
        <f>CONCATENATE(Worksheet2!AV37,"",Worksheet2!AW37,"")</f>
        <v>RC조</v>
      </c>
      <c r="AA37" s="105">
        <f>Worksheet2!AX37</f>
        <v>2</v>
      </c>
      <c r="AB37" s="105">
        <f>Worksheet2!AY37</f>
        <v>3</v>
      </c>
      <c r="AC37" s="105">
        <f>Worksheet2!AZ37</f>
        <v>1989</v>
      </c>
      <c r="AD37" s="105" t="str">
        <f>Worksheet2!BA37</f>
        <v>확인필요</v>
      </c>
      <c r="AE37" s="105" t="str">
        <f>CONCATENATE(Worksheet2!BB37,"",Worksheet2!BC37,"",Worksheet2!BD37,"",Worksheet2!BE37,"",Worksheet2!BF37,"",Worksheet2!BG37,"",Worksheet2!BH37,"",Worksheet2!BI37,"",Worksheet2!BJ37,"",Worksheet2!BK37,"",Worksheet2!BL37,"",Worksheet2!BM37,"",Worksheet2!BN37,"",Worksheet2!BO37,"",)</f>
        <v>보증인필요없음,에어컨,2층이상,한국에서신청가능,워킹비자신청가능,화장실욕실분리,가스렌지,실내세탁기,옷장,2인입주상담,</v>
      </c>
      <c r="AG37" s="105">
        <f>Worksheet2!BQ37</f>
        <v>0</v>
      </c>
      <c r="AH37" s="105" t="str">
        <f>Worksheet2!BR37</f>
        <v>アムス・エステート</v>
      </c>
      <c r="AI37" s="105" t="str">
        <f>Worksheet2!BS37</f>
        <v>03-5958-0099</v>
      </c>
      <c r="AJ37" s="105" t="str">
        <f>Worksheet2!BT37</f>
        <v>03-5958-0014</v>
      </c>
      <c r="AK37" s="105">
        <f>Worksheet2!BU37</f>
        <v>100</v>
      </c>
      <c r="AL37" s="105" t="str">
        <f>Worksheet2!BV37</f>
        <v>ライフサポート</v>
      </c>
      <c r="AM37" s="105">
        <f>Worksheet2!BW37</f>
        <v>0</v>
      </c>
      <c r="AN37" s="105">
        <f>Worksheet2!BX37</f>
        <v>0</v>
      </c>
      <c r="AO37" s="108" t="s">
        <v>31</v>
      </c>
      <c r="AP37" s="105">
        <f>Worksheet2!BY37</f>
        <v>57000</v>
      </c>
      <c r="AQ37" s="105">
        <f>Worksheet2!BZ37</f>
        <v>5000</v>
      </c>
      <c r="AR37" s="105">
        <f>Worksheet2!CA37</f>
        <v>0</v>
      </c>
      <c r="AS37" s="105">
        <f>Worksheet2!CB37</f>
        <v>0</v>
      </c>
      <c r="AT37" s="105">
        <f>Worksheet2!CC37</f>
        <v>31000</v>
      </c>
      <c r="AU37" s="105">
        <f>Worksheet2!CD37</f>
        <v>0</v>
      </c>
      <c r="AV37" s="105">
        <f>Worksheet2!CE37</f>
        <v>15000</v>
      </c>
      <c r="AW37" s="105">
        <f>Worksheet2!CF37</f>
        <v>15000</v>
      </c>
      <c r="AX37" s="105">
        <f>Worksheet2!CG37</f>
        <v>0</v>
      </c>
      <c r="AY37" s="105">
        <f>Worksheet2!CH37</f>
        <v>61560.000000000007</v>
      </c>
      <c r="AZ37" s="105">
        <f t="shared" si="1"/>
        <v>122560</v>
      </c>
    </row>
    <row r="38" spans="1:52">
      <c r="A38" s="105">
        <f>Worksheet2!A38</f>
        <v>190920037</v>
      </c>
      <c r="B38" s="105" t="str">
        <f>Worksheet2!B38</f>
        <v>맨션</v>
      </c>
      <c r="C38" s="105" t="str">
        <f>CONCATENATE(Worksheet2!C38,"",Worksheet2!D38,"",Worksheet2!E38,"",Worksheet2!F38,"",Worksheet2!G38,"",Worksheet2!H38,"",Worksheet2!I38,"")</f>
        <v>グレース大蔵#304(그레이스오오쿠라)★시키킹,레이킹X★</v>
      </c>
      <c r="D38" s="105" t="str">
        <f>Worksheet2!K38</f>
        <v>東京都町田市大蔵町３４５－１</v>
      </c>
      <c r="E38" s="106" t="str">
        <f>Worksheet2!L38</f>
        <v>304</v>
      </c>
      <c r="F38" s="105">
        <f>Worksheet2!M38</f>
        <v>38000</v>
      </c>
      <c r="G38" s="105">
        <f>Worksheet2!N38</f>
        <v>5000</v>
      </c>
      <c r="H38" s="105">
        <f>Worksheet2!O38</f>
        <v>0</v>
      </c>
      <c r="I38" s="105">
        <f>Worksheet2!P38</f>
        <v>0</v>
      </c>
      <c r="J38" s="105" t="str">
        <f>CONCATENATE(Worksheet2!Q38,"",Worksheet2!R38,"",Worksheet2!S38,"",Worksheet2!T38,"")</f>
        <v>오다큐센(小田急線)</v>
      </c>
      <c r="K38" s="105" t="str">
        <f>CONCATENATE(Worksheet2!U38,"",Worksheet2!V38,"",Worksheet2!W38,"",Worksheet2!X38,"")</f>
        <v>츠루카와（鶴川)</v>
      </c>
      <c r="L38" s="107" t="str">
        <f>Worksheet2!Y38</f>
        <v>15</v>
      </c>
      <c r="M38" s="105" t="str">
        <f>CONCATENATE(Worksheet2!Z38,"",Worksheet2!AA38,"",Worksheet2!AB38,"",Worksheet2!AC38,"")</f>
        <v/>
      </c>
      <c r="N38" s="105" t="str">
        <f>CONCATENATE(Worksheet2!AD38,"",Worksheet2!AE38,"",Worksheet2!AF38,"",Worksheet2!AG38,"")</f>
        <v/>
      </c>
      <c r="P38" s="108" t="str">
        <f>Worksheet2!AI38</f>
        <v>도쿄（東京都）</v>
      </c>
      <c r="Q38" s="105" t="str">
        <f>CONCATENATE(Worksheet2!AJ38,"",Worksheet2!AK38,"",Worksheet2!AL38,"",Worksheet2!AM38,"")</f>
        <v>마치다시(町田市)</v>
      </c>
      <c r="R38" s="108" t="s">
        <v>33</v>
      </c>
      <c r="S38" s="105">
        <f>Worksheet2!AO38</f>
        <v>50</v>
      </c>
      <c r="T38" s="108" t="s">
        <v>34</v>
      </c>
      <c r="U38" s="105">
        <f>Worksheet2!AQ38</f>
        <v>55</v>
      </c>
      <c r="V38" s="108" t="s">
        <v>35</v>
      </c>
      <c r="W38" s="105">
        <f>Worksheet2!AS38</f>
        <v>80</v>
      </c>
      <c r="X38" s="105" t="str">
        <f>Worksheet2!AT38</f>
        <v>1K</v>
      </c>
      <c r="Y38" s="109" t="str">
        <f>Worksheet2!AU38</f>
        <v>24.30</v>
      </c>
      <c r="Z38" s="105" t="str">
        <f>CONCATENATE(Worksheet2!AV38,"",Worksheet2!AW38,"")</f>
        <v>RC조</v>
      </c>
      <c r="AA38" s="105">
        <f>Worksheet2!AX38</f>
        <v>3</v>
      </c>
      <c r="AB38" s="105">
        <f>Worksheet2!AY38</f>
        <v>3</v>
      </c>
      <c r="AC38" s="105">
        <f>Worksheet2!AZ38</f>
        <v>1989</v>
      </c>
      <c r="AD38" s="105" t="str">
        <f>Worksheet2!BA38</f>
        <v>즉시</v>
      </c>
      <c r="AE38" s="105" t="str">
        <f>CONCATENATE(Worksheet2!BB38,"",Worksheet2!BC38,"",Worksheet2!BD38,"",Worksheet2!BE38,"",Worksheet2!BF38,"",Worksheet2!BG38,"",Worksheet2!BH38,"",Worksheet2!BI38,"",Worksheet2!BJ38,"",Worksheet2!BK38,"",Worksheet2!BL38,"",Worksheet2!BM38,"",Worksheet2!BN38,"",Worksheet2!BO38,"",)</f>
        <v>보증인필요없음,에어컨,2층이상,한국에서신청가능,워킹비자신청가능,가스렌지,인덕션(IH),실내세탁기,옷장,</v>
      </c>
      <c r="AG38" s="105">
        <f>Worksheet2!BQ38</f>
        <v>0</v>
      </c>
      <c r="AH38" s="105" t="str">
        <f>Worksheet2!BR38</f>
        <v>アムス・エステート</v>
      </c>
      <c r="AI38" s="105" t="str">
        <f>Worksheet2!BS38</f>
        <v>03-5958-0099</v>
      </c>
      <c r="AJ38" s="105" t="str">
        <f>Worksheet2!BT38</f>
        <v>03-5958-0014</v>
      </c>
      <c r="AK38" s="105">
        <f>Worksheet2!BU38</f>
        <v>150</v>
      </c>
      <c r="AL38" s="105" t="str">
        <f>Worksheet2!BV38</f>
        <v>ライフサポート</v>
      </c>
      <c r="AM38" s="105">
        <f>Worksheet2!BW38</f>
        <v>0</v>
      </c>
      <c r="AN38" s="105">
        <f>Worksheet2!BX38</f>
        <v>0</v>
      </c>
      <c r="AO38" s="108" t="s">
        <v>31</v>
      </c>
      <c r="AP38" s="105">
        <f>Worksheet2!BY38</f>
        <v>38000</v>
      </c>
      <c r="AQ38" s="105">
        <f>Worksheet2!BZ38</f>
        <v>5000</v>
      </c>
      <c r="AR38" s="105">
        <f>Worksheet2!CA38</f>
        <v>0</v>
      </c>
      <c r="AS38" s="105">
        <f>Worksheet2!CB38</f>
        <v>0</v>
      </c>
      <c r="AT38" s="105">
        <f>Worksheet2!CC38</f>
        <v>21500</v>
      </c>
      <c r="AU38" s="105">
        <f>Worksheet2!CD38</f>
        <v>0</v>
      </c>
      <c r="AV38" s="105">
        <f>Worksheet2!CE38</f>
        <v>15000</v>
      </c>
      <c r="AW38" s="105">
        <f>Worksheet2!CF38</f>
        <v>15000</v>
      </c>
      <c r="AX38" s="105">
        <f>Worksheet2!CG38</f>
        <v>0</v>
      </c>
      <c r="AY38" s="105">
        <f>Worksheet2!CH38</f>
        <v>41040</v>
      </c>
      <c r="AZ38" s="105">
        <f t="shared" si="1"/>
        <v>92540</v>
      </c>
    </row>
    <row r="39" spans="1:52">
      <c r="A39" s="105">
        <f>Worksheet2!A39</f>
        <v>190920038</v>
      </c>
      <c r="B39" s="105" t="str">
        <f>Worksheet2!B39</f>
        <v>맨션</v>
      </c>
      <c r="C39" s="105" t="str">
        <f>CONCATENATE(Worksheet2!C39,"",Worksheet2!D39,"",Worksheet2!E39,"",Worksheet2!F39,"",Worksheet2!G39,"",Worksheet2!H39,"",Worksheet2!I39,"")</f>
        <v>グローイングシティー大和田#403(구로잉구시티오오와다)★시키킹,레이킹X★</v>
      </c>
      <c r="D39" s="105" t="str">
        <f>Worksheet2!K39</f>
        <v>東京都八王子市大和田町４丁目５－４</v>
      </c>
      <c r="E39" s="106" t="str">
        <f>Worksheet2!L39</f>
        <v>403</v>
      </c>
      <c r="F39" s="105">
        <f>Worksheet2!M39</f>
        <v>40000</v>
      </c>
      <c r="G39" s="105">
        <f>Worksheet2!N39</f>
        <v>5000</v>
      </c>
      <c r="H39" s="105">
        <f>Worksheet2!O39</f>
        <v>0</v>
      </c>
      <c r="I39" s="105">
        <f>Worksheet2!P39</f>
        <v>0</v>
      </c>
      <c r="J39" s="105" t="str">
        <f>CONCATENATE(Worksheet2!Q39,"",Worksheet2!R39,"",Worksheet2!S39,"",Worksheet2!T39,"")</f>
        <v>케이오센(京王線)</v>
      </c>
      <c r="K39" s="105" t="str">
        <f>CONCATENATE(Worksheet2!U39,"",Worksheet2!V39,"",Worksheet2!W39,"",Worksheet2!X39,"")</f>
        <v>케이오하치오지（京王八王子)</v>
      </c>
      <c r="L39" s="107" t="str">
        <f>Worksheet2!Y39</f>
        <v>15</v>
      </c>
      <c r="M39" s="105" t="str">
        <f>CONCATENATE(Worksheet2!Z39,"",Worksheet2!AA39,"",Worksheet2!AB39,"",Worksheet2!AC39,"")</f>
        <v/>
      </c>
      <c r="N39" s="105" t="str">
        <f>CONCATENATE(Worksheet2!AD39,"",Worksheet2!AE39,"",Worksheet2!AF39,"",Worksheet2!AG39,"")</f>
        <v/>
      </c>
      <c r="P39" s="108" t="str">
        <f>Worksheet2!AI39</f>
        <v>도쿄（東京都）</v>
      </c>
      <c r="Q39" s="105" t="str">
        <f>CONCATENATE(Worksheet2!AJ39,"",Worksheet2!AK39,"",Worksheet2!AL39,"",Worksheet2!AM39,"")</f>
        <v>하치오지시(八王子市)</v>
      </c>
      <c r="R39" s="108" t="s">
        <v>33</v>
      </c>
      <c r="S39" s="105">
        <f>Worksheet2!AO39</f>
        <v>55</v>
      </c>
      <c r="T39" s="108" t="s">
        <v>34</v>
      </c>
      <c r="U39" s="105">
        <f>Worksheet2!AQ39</f>
        <v>65</v>
      </c>
      <c r="V39" s="108" t="s">
        <v>35</v>
      </c>
      <c r="W39" s="105">
        <f>Worksheet2!AS39</f>
        <v>80</v>
      </c>
      <c r="X39" s="105" t="str">
        <f>Worksheet2!AT39</f>
        <v>1K</v>
      </c>
      <c r="Y39" s="109" t="str">
        <f>Worksheet2!AU39</f>
        <v>20.16</v>
      </c>
      <c r="Z39" s="105" t="str">
        <f>CONCATENATE(Worksheet2!AV39,"",Worksheet2!AW39,"")</f>
        <v>S조</v>
      </c>
      <c r="AA39" s="105">
        <f>Worksheet2!AX39</f>
        <v>4</v>
      </c>
      <c r="AB39" s="105">
        <f>Worksheet2!AY39</f>
        <v>5</v>
      </c>
      <c r="AC39" s="105">
        <f>Worksheet2!AZ39</f>
        <v>1991</v>
      </c>
      <c r="AD39" s="105" t="str">
        <f>Worksheet2!BA39</f>
        <v>2019년10월예정</v>
      </c>
      <c r="AE39" s="105" t="str">
        <f>CONCATENATE(Worksheet2!BB39,"",Worksheet2!BC39,"",Worksheet2!BD39,"",Worksheet2!BE39,"",Worksheet2!BF39,"",Worksheet2!BG39,"",Worksheet2!BH39,"",Worksheet2!BI39,"",Worksheet2!BJ39,"",Worksheet2!BK39,"",Worksheet2!BL39,"",Worksheet2!BM39,"",Worksheet2!BN39,"",Worksheet2!BO39,"",)</f>
        <v>보증인필요없음,에어컨,2층이상,한국에서신청가능,워킹비자신청가능,엘리베이터,화장실욕실분리,인덕션(IH),실내세탁기,옷장,애완동물 가능,</v>
      </c>
      <c r="AG39" s="105">
        <f>Worksheet2!BQ39</f>
        <v>0</v>
      </c>
      <c r="AH39" s="105" t="str">
        <f>Worksheet2!BR39</f>
        <v>アムス・エステート</v>
      </c>
      <c r="AI39" s="105" t="str">
        <f>Worksheet2!BS39</f>
        <v>03-5958-0099</v>
      </c>
      <c r="AJ39" s="105" t="str">
        <f>Worksheet2!BT39</f>
        <v>03-5958-0014</v>
      </c>
      <c r="AK39" s="105">
        <f>Worksheet2!BU39</f>
        <v>50</v>
      </c>
      <c r="AL39" s="105" t="str">
        <f>Worksheet2!BV39</f>
        <v>ライフサポート</v>
      </c>
      <c r="AM39" s="105">
        <f>Worksheet2!BW39</f>
        <v>0</v>
      </c>
      <c r="AN39" s="105">
        <f>Worksheet2!BX39</f>
        <v>0</v>
      </c>
      <c r="AO39" s="108" t="s">
        <v>31</v>
      </c>
      <c r="AP39" s="105">
        <f>Worksheet2!BY39</f>
        <v>40000</v>
      </c>
      <c r="AQ39" s="105">
        <f>Worksheet2!BZ39</f>
        <v>5000</v>
      </c>
      <c r="AR39" s="105">
        <f>Worksheet2!CA39</f>
        <v>0</v>
      </c>
      <c r="AS39" s="105">
        <f>Worksheet2!CB39</f>
        <v>0</v>
      </c>
      <c r="AT39" s="105">
        <f>Worksheet2!CC39</f>
        <v>22500</v>
      </c>
      <c r="AU39" s="105">
        <f>Worksheet2!CD39</f>
        <v>0</v>
      </c>
      <c r="AV39" s="105">
        <f>Worksheet2!CE39</f>
        <v>15000</v>
      </c>
      <c r="AW39" s="105">
        <f>Worksheet2!CF39</f>
        <v>15000</v>
      </c>
      <c r="AX39" s="105">
        <f>Worksheet2!CG39</f>
        <v>0</v>
      </c>
      <c r="AY39" s="105">
        <f>Worksheet2!CH39</f>
        <v>43200</v>
      </c>
      <c r="AZ39" s="105">
        <f t="shared" si="1"/>
        <v>95700</v>
      </c>
    </row>
    <row r="40" spans="1:52">
      <c r="A40" s="105">
        <f>Worksheet2!A40</f>
        <v>190920039</v>
      </c>
      <c r="B40" s="105" t="str">
        <f>Worksheet2!B40</f>
        <v>맨션</v>
      </c>
      <c r="C40" s="105" t="str">
        <f>CONCATENATE(Worksheet2!C40,"",Worksheet2!D40,"",Worksheet2!E40,"",Worksheet2!F40,"",Worksheet2!G40,"",Worksheet2!H40,"",Worksheet2!I40,"")</f>
        <v>グローイングシティー大和田#405(구로잉구시티오오와다)★시키킹,레이킹X★</v>
      </c>
      <c r="D40" s="105" t="str">
        <f>Worksheet2!K40</f>
        <v>東京都八王子市大和田町４丁目５－４</v>
      </c>
      <c r="E40" s="106" t="str">
        <f>Worksheet2!L40</f>
        <v>405</v>
      </c>
      <c r="F40" s="105">
        <f>Worksheet2!M40</f>
        <v>40000</v>
      </c>
      <c r="G40" s="105">
        <f>Worksheet2!N40</f>
        <v>5000</v>
      </c>
      <c r="H40" s="105">
        <f>Worksheet2!O40</f>
        <v>0</v>
      </c>
      <c r="I40" s="105">
        <f>Worksheet2!P40</f>
        <v>0</v>
      </c>
      <c r="J40" s="105" t="str">
        <f>CONCATENATE(Worksheet2!Q40,"",Worksheet2!R40,"",Worksheet2!S40,"",Worksheet2!T40,"")</f>
        <v>케이오센(京王線)</v>
      </c>
      <c r="K40" s="105" t="str">
        <f>CONCATENATE(Worksheet2!U40,"",Worksheet2!V40,"",Worksheet2!W40,"",Worksheet2!X40,"")</f>
        <v>케이오하치오지（京王八王子)</v>
      </c>
      <c r="L40" s="107" t="str">
        <f>Worksheet2!Y40</f>
        <v>15</v>
      </c>
      <c r="M40" s="105" t="str">
        <f>CONCATENATE(Worksheet2!Z40,"",Worksheet2!AA40,"",Worksheet2!AB40,"",Worksheet2!AC40,"")</f>
        <v/>
      </c>
      <c r="N40" s="105" t="str">
        <f>CONCATENATE(Worksheet2!AD40,"",Worksheet2!AE40,"",Worksheet2!AF40,"",Worksheet2!AG40,"")</f>
        <v/>
      </c>
      <c r="P40" s="108" t="str">
        <f>Worksheet2!AI40</f>
        <v>도쿄（東京都）</v>
      </c>
      <c r="Q40" s="105" t="str">
        <f>CONCATENATE(Worksheet2!AJ40,"",Worksheet2!AK40,"",Worksheet2!AL40,"",Worksheet2!AM40,"")</f>
        <v>하치오지시(八王子市)</v>
      </c>
      <c r="R40" s="108" t="s">
        <v>33</v>
      </c>
      <c r="S40" s="105">
        <f>Worksheet2!AO40</f>
        <v>55</v>
      </c>
      <c r="T40" s="108" t="s">
        <v>34</v>
      </c>
      <c r="U40" s="105">
        <f>Worksheet2!AQ40</f>
        <v>65</v>
      </c>
      <c r="V40" s="108" t="s">
        <v>35</v>
      </c>
      <c r="W40" s="105">
        <f>Worksheet2!AS40</f>
        <v>80</v>
      </c>
      <c r="X40" s="105" t="str">
        <f>Worksheet2!AT40</f>
        <v>1K</v>
      </c>
      <c r="Y40" s="109" t="str">
        <f>Worksheet2!AU40</f>
        <v>20.16</v>
      </c>
      <c r="Z40" s="105" t="str">
        <f>CONCATENATE(Worksheet2!AV40,"",Worksheet2!AW40,"")</f>
        <v>S조</v>
      </c>
      <c r="AA40" s="105">
        <f>Worksheet2!AX40</f>
        <v>4</v>
      </c>
      <c r="AB40" s="105">
        <f>Worksheet2!AY40</f>
        <v>5</v>
      </c>
      <c r="AC40" s="105">
        <f>Worksheet2!AZ40</f>
        <v>1991</v>
      </c>
      <c r="AD40" s="105" t="str">
        <f>Worksheet2!BA40</f>
        <v>즉시</v>
      </c>
      <c r="AE40" s="105" t="str">
        <f>CONCATENATE(Worksheet2!BB40,"",Worksheet2!BC40,"",Worksheet2!BD40,"",Worksheet2!BE40,"",Worksheet2!BF40,"",Worksheet2!BG40,"",Worksheet2!BH40,"",Worksheet2!BI40,"",Worksheet2!BJ40,"",Worksheet2!BK40,"",Worksheet2!BL40,"",Worksheet2!BM40,"",Worksheet2!BN40,"",Worksheet2!BO40,"",)</f>
        <v>보증인필요없음,에어컨,2층이상,한국에서신청가능,워킹비자신청가능,엘리베이터,화장실욕실분리,인덕션(IH),실내세탁기,옷장,애완동물 가능,</v>
      </c>
      <c r="AG40" s="105">
        <f>Worksheet2!BQ40</f>
        <v>0</v>
      </c>
      <c r="AH40" s="105" t="str">
        <f>Worksheet2!BR40</f>
        <v>アムス・エステート</v>
      </c>
      <c r="AI40" s="105" t="str">
        <f>Worksheet2!BS40</f>
        <v>03-5958-0099</v>
      </c>
      <c r="AJ40" s="105" t="str">
        <f>Worksheet2!BT40</f>
        <v>03-5958-0014</v>
      </c>
      <c r="AK40" s="105">
        <f>Worksheet2!BU40</f>
        <v>100</v>
      </c>
      <c r="AL40" s="105" t="str">
        <f>Worksheet2!BV40</f>
        <v>ライフサポート</v>
      </c>
      <c r="AM40" s="105">
        <f>Worksheet2!BW40</f>
        <v>0</v>
      </c>
      <c r="AN40" s="105">
        <f>Worksheet2!BX40</f>
        <v>0</v>
      </c>
      <c r="AO40" s="108" t="s">
        <v>31</v>
      </c>
      <c r="AP40" s="105">
        <f>Worksheet2!BY40</f>
        <v>40000</v>
      </c>
      <c r="AQ40" s="105">
        <f>Worksheet2!BZ40</f>
        <v>5000</v>
      </c>
      <c r="AR40" s="105">
        <f>Worksheet2!CA40</f>
        <v>0</v>
      </c>
      <c r="AS40" s="105">
        <f>Worksheet2!CB40</f>
        <v>0</v>
      </c>
      <c r="AT40" s="105">
        <f>Worksheet2!CC40</f>
        <v>22500</v>
      </c>
      <c r="AU40" s="105">
        <f>Worksheet2!CD40</f>
        <v>0</v>
      </c>
      <c r="AV40" s="105">
        <f>Worksheet2!CE40</f>
        <v>15000</v>
      </c>
      <c r="AW40" s="105">
        <f>Worksheet2!CF40</f>
        <v>15000</v>
      </c>
      <c r="AX40" s="105">
        <f>Worksheet2!CG40</f>
        <v>0</v>
      </c>
      <c r="AY40" s="105">
        <f>Worksheet2!CH40</f>
        <v>43200</v>
      </c>
      <c r="AZ40" s="105">
        <f t="shared" si="1"/>
        <v>95700</v>
      </c>
    </row>
    <row r="41" spans="1:52">
      <c r="A41" s="105">
        <f>Worksheet2!A41</f>
        <v>190920040</v>
      </c>
      <c r="B41" s="105" t="str">
        <f>Worksheet2!B41</f>
        <v>맨션</v>
      </c>
      <c r="C41" s="105" t="str">
        <f>CONCATENATE(Worksheet2!C41,"",Worksheet2!D41,"",Worksheet2!E41,"",Worksheet2!F41,"",Worksheet2!G41,"",Worksheet2!H41,"",Worksheet2!I41,"")</f>
        <v>コンチェルト#103(콘체르토)★레이킹X★</v>
      </c>
      <c r="D41" s="105" t="str">
        <f>Worksheet2!K41</f>
        <v>東京都小金井市貫井南町１丁目２５－９</v>
      </c>
      <c r="E41" s="106" t="str">
        <f>Worksheet2!L41</f>
        <v>103</v>
      </c>
      <c r="F41" s="105">
        <f>Worksheet2!M41</f>
        <v>73000</v>
      </c>
      <c r="G41" s="105">
        <f>Worksheet2!N41</f>
        <v>2000</v>
      </c>
      <c r="H41" s="105">
        <f>Worksheet2!O41</f>
        <v>1</v>
      </c>
      <c r="I41" s="105">
        <f>Worksheet2!P41</f>
        <v>0</v>
      </c>
      <c r="J41" s="105" t="str">
        <f>CONCATENATE(Worksheet2!Q41,"",Worksheet2!R41,"",Worksheet2!S41,"",Worksheet2!T41,"")</f>
        <v>JR추오센(中央線)</v>
      </c>
      <c r="K41" s="105" t="str">
        <f>CONCATENATE(Worksheet2!U41,"",Worksheet2!V41,"",Worksheet2!W41,"",Worksheet2!X41,"")</f>
        <v>무사시코가네이（武蔵小金井)</v>
      </c>
      <c r="L41" s="107" t="str">
        <f>Worksheet2!Y41</f>
        <v>18</v>
      </c>
      <c r="M41" s="105" t="str">
        <f>CONCATENATE(Worksheet2!Z41,"",Worksheet2!AA41,"",Worksheet2!AB41,"",Worksheet2!AC41,"")</f>
        <v/>
      </c>
      <c r="N41" s="105" t="str">
        <f>CONCATENATE(Worksheet2!AD41,"",Worksheet2!AE41,"",Worksheet2!AF41,"",Worksheet2!AG41,"")</f>
        <v/>
      </c>
      <c r="P41" s="108" t="str">
        <f>Worksheet2!AI41</f>
        <v>도쿄（東京都）</v>
      </c>
      <c r="Q41" s="105" t="str">
        <f>CONCATENATE(Worksheet2!AJ41,"",Worksheet2!AK41,"",Worksheet2!AL41,"",Worksheet2!AM41,"")</f>
        <v>코가네이시(小金井市)</v>
      </c>
      <c r="R41" s="108" t="s">
        <v>33</v>
      </c>
      <c r="S41" s="105">
        <f>Worksheet2!AO41</f>
        <v>50</v>
      </c>
      <c r="T41" s="108" t="s">
        <v>34</v>
      </c>
      <c r="U41" s="105">
        <f>Worksheet2!AQ41</f>
        <v>55</v>
      </c>
      <c r="V41" s="108" t="s">
        <v>35</v>
      </c>
      <c r="W41" s="105">
        <f>Worksheet2!AS41</f>
        <v>75</v>
      </c>
      <c r="X41" s="105" t="str">
        <f>Worksheet2!AT41</f>
        <v>3DK</v>
      </c>
      <c r="Y41" s="109" t="str">
        <f>Worksheet2!AU41</f>
        <v>47.67</v>
      </c>
      <c r="Z41" s="105" t="str">
        <f>CONCATENATE(Worksheet2!AV41,"",Worksheet2!AW41,"")</f>
        <v>S조</v>
      </c>
      <c r="AA41" s="105">
        <f>Worksheet2!AX41</f>
        <v>2</v>
      </c>
      <c r="AB41" s="105">
        <f>Worksheet2!AY41</f>
        <v>3</v>
      </c>
      <c r="AC41" s="105">
        <f>Worksheet2!AZ41</f>
        <v>1989</v>
      </c>
      <c r="AD41" s="105" t="str">
        <f>Worksheet2!BA41</f>
        <v>즉시</v>
      </c>
      <c r="AE41" s="105" t="str">
        <f>CONCATENATE(Worksheet2!BB41,"",Worksheet2!BC41,"",Worksheet2!BD41,"",Worksheet2!BE41,"",Worksheet2!BF41,"",Worksheet2!BG41,"",Worksheet2!BH41,"",Worksheet2!BI41,"",Worksheet2!BJ41,"",Worksheet2!BK41,"",Worksheet2!BL41,"",Worksheet2!BM41,"",Worksheet2!BN41,"",Worksheet2!BO41,"",)</f>
        <v>보증인필요없음,에어컨,2층이상,한국에서신청가능,워킹비자신청가능,화장실욕실분리,가스렌지,실내세탁기,옷장,애완동물 가능,</v>
      </c>
      <c r="AG41" s="105">
        <f>Worksheet2!BQ41</f>
        <v>0</v>
      </c>
      <c r="AH41" s="105" t="str">
        <f>Worksheet2!BR41</f>
        <v>アムス・エステート</v>
      </c>
      <c r="AI41" s="105" t="str">
        <f>Worksheet2!BS41</f>
        <v>03-5958-0099</v>
      </c>
      <c r="AJ41" s="105" t="str">
        <f>Worksheet2!BT41</f>
        <v>03-5958-0014</v>
      </c>
      <c r="AK41" s="105">
        <f>Worksheet2!BU41</f>
        <v>50</v>
      </c>
      <c r="AL41" s="105" t="str">
        <f>Worksheet2!BV41</f>
        <v>ライフサポート</v>
      </c>
      <c r="AM41" s="105">
        <f>Worksheet2!BW41</f>
        <v>0</v>
      </c>
      <c r="AN41" s="105">
        <f>Worksheet2!BX41</f>
        <v>0</v>
      </c>
      <c r="AO41" s="108" t="s">
        <v>31</v>
      </c>
      <c r="AP41" s="105">
        <f>Worksheet2!BY41</f>
        <v>73000</v>
      </c>
      <c r="AQ41" s="105">
        <f>Worksheet2!BZ41</f>
        <v>2000</v>
      </c>
      <c r="AR41" s="105">
        <f>Worksheet2!CA41</f>
        <v>73000</v>
      </c>
      <c r="AS41" s="105">
        <f>Worksheet2!CB41</f>
        <v>0</v>
      </c>
      <c r="AT41" s="105">
        <f>Worksheet2!CC41</f>
        <v>37500</v>
      </c>
      <c r="AU41" s="105">
        <f>Worksheet2!CD41</f>
        <v>0</v>
      </c>
      <c r="AV41" s="105">
        <f>Worksheet2!CE41</f>
        <v>15000</v>
      </c>
      <c r="AW41" s="105">
        <f>Worksheet2!CF41</f>
        <v>15000</v>
      </c>
      <c r="AX41" s="105">
        <f>Worksheet2!CG41</f>
        <v>0</v>
      </c>
      <c r="AY41" s="105">
        <f>Worksheet2!CH41</f>
        <v>78840</v>
      </c>
      <c r="AZ41" s="105">
        <f t="shared" si="1"/>
        <v>219340</v>
      </c>
    </row>
    <row r="42" spans="1:52">
      <c r="A42" s="105">
        <f>Worksheet2!A42</f>
        <v>190920041</v>
      </c>
      <c r="B42" s="105" t="str">
        <f>Worksheet2!B42</f>
        <v>맨션</v>
      </c>
      <c r="C42" s="105" t="str">
        <f>CONCATENATE(Worksheet2!C42,"",Worksheet2!D42,"",Worksheet2!E42,"",Worksheet2!F42,"",Worksheet2!G42,"",Worksheet2!H42,"",Worksheet2!I42,"")</f>
        <v>コンチェルト#205(콘체르토)★레이킹X★</v>
      </c>
      <c r="D42" s="105" t="str">
        <f>Worksheet2!K42</f>
        <v>東京都小金井市貫井南町１丁目２５－９</v>
      </c>
      <c r="E42" s="106" t="str">
        <f>Worksheet2!L42</f>
        <v>205</v>
      </c>
      <c r="F42" s="105">
        <f>Worksheet2!M42</f>
        <v>75000</v>
      </c>
      <c r="G42" s="105">
        <f>Worksheet2!N42</f>
        <v>2000</v>
      </c>
      <c r="H42" s="105">
        <f>Worksheet2!O42</f>
        <v>1</v>
      </c>
      <c r="I42" s="105">
        <f>Worksheet2!P42</f>
        <v>0</v>
      </c>
      <c r="J42" s="105" t="str">
        <f>CONCATENATE(Worksheet2!Q42,"",Worksheet2!R42,"",Worksheet2!S42,"",Worksheet2!T42,"")</f>
        <v>JR추오센(中央線)</v>
      </c>
      <c r="K42" s="105" t="str">
        <f>CONCATENATE(Worksheet2!U42,"",Worksheet2!V42,"",Worksheet2!W42,"",Worksheet2!X42,"")</f>
        <v>무사시코가네이（武蔵小金井)</v>
      </c>
      <c r="L42" s="107" t="str">
        <f>Worksheet2!Y42</f>
        <v>18</v>
      </c>
      <c r="M42" s="105" t="str">
        <f>CONCATENATE(Worksheet2!Z42,"",Worksheet2!AA42,"",Worksheet2!AB42,"",Worksheet2!AC42,"")</f>
        <v/>
      </c>
      <c r="N42" s="105" t="str">
        <f>CONCATENATE(Worksheet2!AD42,"",Worksheet2!AE42,"",Worksheet2!AF42,"",Worksheet2!AG42,"")</f>
        <v/>
      </c>
      <c r="P42" s="108" t="str">
        <f>Worksheet2!AI42</f>
        <v>도쿄（東京都）</v>
      </c>
      <c r="Q42" s="105" t="str">
        <f>CONCATENATE(Worksheet2!AJ42,"",Worksheet2!AK42,"",Worksheet2!AL42,"",Worksheet2!AM42,"")</f>
        <v>코가네이시(小金井市)</v>
      </c>
      <c r="R42" s="108" t="s">
        <v>33</v>
      </c>
      <c r="S42" s="105">
        <f>Worksheet2!AO42</f>
        <v>50</v>
      </c>
      <c r="T42" s="108" t="s">
        <v>34</v>
      </c>
      <c r="U42" s="105">
        <f>Worksheet2!AQ42</f>
        <v>55</v>
      </c>
      <c r="V42" s="108" t="s">
        <v>35</v>
      </c>
      <c r="W42" s="105">
        <f>Worksheet2!AS42</f>
        <v>75</v>
      </c>
      <c r="X42" s="105" t="str">
        <f>Worksheet2!AT42</f>
        <v>3DK</v>
      </c>
      <c r="Y42" s="109" t="str">
        <f>Worksheet2!AU42</f>
        <v>47.67</v>
      </c>
      <c r="Z42" s="105" t="str">
        <f>CONCATENATE(Worksheet2!AV42,"",Worksheet2!AW42,"")</f>
        <v>S조</v>
      </c>
      <c r="AA42" s="105">
        <f>Worksheet2!AX42</f>
        <v>2</v>
      </c>
      <c r="AB42" s="105">
        <f>Worksheet2!AY42</f>
        <v>3</v>
      </c>
      <c r="AC42" s="105">
        <f>Worksheet2!AZ42</f>
        <v>1989</v>
      </c>
      <c r="AD42" s="105" t="str">
        <f>Worksheet2!BA42</f>
        <v>즉시</v>
      </c>
      <c r="AE42" s="105" t="str">
        <f>CONCATENATE(Worksheet2!BB42,"",Worksheet2!BC42,"",Worksheet2!BD42,"",Worksheet2!BE42,"",Worksheet2!BF42,"",Worksheet2!BG42,"",Worksheet2!BH42,"",Worksheet2!BI42,"",Worksheet2!BJ42,"",Worksheet2!BK42,"",Worksheet2!BL42,"",Worksheet2!BM42,"",Worksheet2!BN42,"",Worksheet2!BO42,"",)</f>
        <v>보증인필요없음,에어컨,2층이상,한국에서신청가능,워킹비자신청가능,화장실욕실분리,가스렌지,실내세탁기,옷장,애완동물 가능,</v>
      </c>
      <c r="AG42" s="105">
        <f>Worksheet2!BQ42</f>
        <v>0</v>
      </c>
      <c r="AH42" s="105" t="str">
        <f>Worksheet2!BR42</f>
        <v>アムス・エステート</v>
      </c>
      <c r="AI42" s="105" t="str">
        <f>Worksheet2!BS42</f>
        <v>03-5958-0099</v>
      </c>
      <c r="AJ42" s="105" t="str">
        <f>Worksheet2!BT42</f>
        <v>03-5958-0014</v>
      </c>
      <c r="AK42" s="105">
        <f>Worksheet2!BU42</f>
        <v>50</v>
      </c>
      <c r="AL42" s="105" t="str">
        <f>Worksheet2!BV42</f>
        <v>ライフサポート</v>
      </c>
      <c r="AM42" s="105">
        <f>Worksheet2!BW42</f>
        <v>0</v>
      </c>
      <c r="AN42" s="105">
        <f>Worksheet2!BX42</f>
        <v>0</v>
      </c>
      <c r="AO42" s="108" t="s">
        <v>31</v>
      </c>
      <c r="AP42" s="105">
        <f>Worksheet2!BY42</f>
        <v>75000</v>
      </c>
      <c r="AQ42" s="105">
        <f>Worksheet2!BZ42</f>
        <v>2000</v>
      </c>
      <c r="AR42" s="105">
        <f>Worksheet2!CA42</f>
        <v>75000</v>
      </c>
      <c r="AS42" s="105">
        <f>Worksheet2!CB42</f>
        <v>0</v>
      </c>
      <c r="AT42" s="105">
        <f>Worksheet2!CC42</f>
        <v>38500</v>
      </c>
      <c r="AU42" s="105">
        <f>Worksheet2!CD42</f>
        <v>0</v>
      </c>
      <c r="AV42" s="105">
        <f>Worksheet2!CE42</f>
        <v>15000</v>
      </c>
      <c r="AW42" s="105">
        <f>Worksheet2!CF42</f>
        <v>15000</v>
      </c>
      <c r="AX42" s="105">
        <f>Worksheet2!CG42</f>
        <v>0</v>
      </c>
      <c r="AY42" s="105">
        <f>Worksheet2!CH42</f>
        <v>81000</v>
      </c>
      <c r="AZ42" s="105">
        <f t="shared" si="1"/>
        <v>224500</v>
      </c>
    </row>
    <row r="43" spans="1:52">
      <c r="A43" s="105">
        <f>Worksheet2!A43</f>
        <v>190920042</v>
      </c>
      <c r="B43" s="105" t="str">
        <f>Worksheet2!B43</f>
        <v>맨션</v>
      </c>
      <c r="C43" s="105" t="str">
        <f>CONCATENATE(Worksheet2!C43,"",Worksheet2!D43,"",Worksheet2!E43,"",Worksheet2!F43,"",Worksheet2!G43,"",Worksheet2!H43,"",Worksheet2!I43,"")</f>
        <v>ジェネシス三鷹#101(제네시스미타카)★레이킹X★</v>
      </c>
      <c r="D43" s="105" t="str">
        <f>Worksheet2!K43</f>
        <v>東京都三鷹市下連雀７丁目１２－３１</v>
      </c>
      <c r="E43" s="106" t="str">
        <f>Worksheet2!L43</f>
        <v>101</v>
      </c>
      <c r="F43" s="105">
        <f>Worksheet2!M43</f>
        <v>105000</v>
      </c>
      <c r="G43" s="105">
        <f>Worksheet2!N43</f>
        <v>5000</v>
      </c>
      <c r="H43" s="105">
        <f>Worksheet2!O43</f>
        <v>1</v>
      </c>
      <c r="I43" s="105">
        <f>Worksheet2!P43</f>
        <v>0</v>
      </c>
      <c r="J43" s="105" t="str">
        <f>CONCATENATE(Worksheet2!Q43,"",Worksheet2!R43,"",Worksheet2!S43,"",Worksheet2!T43,"")</f>
        <v>JR추오센(中央線)</v>
      </c>
      <c r="K43" s="105" t="str">
        <f>CONCATENATE(Worksheet2!U43,"",Worksheet2!V43,"",Worksheet2!W43,"",Worksheet2!X43,"")</f>
        <v>미타카（三鷹)</v>
      </c>
      <c r="L43" s="107" t="str">
        <f>Worksheet2!Y43</f>
        <v>20</v>
      </c>
      <c r="M43" s="105" t="str">
        <f>CONCATENATE(Worksheet2!Z43,"",Worksheet2!AA43,"",Worksheet2!AB43,"",Worksheet2!AC43,"")</f>
        <v/>
      </c>
      <c r="N43" s="105" t="str">
        <f>CONCATENATE(Worksheet2!AD43,"",Worksheet2!AE43,"",Worksheet2!AF43,"",Worksheet2!AG43,"")</f>
        <v/>
      </c>
      <c r="P43" s="108" t="str">
        <f>Worksheet2!AI43</f>
        <v>도쿄（東京都）</v>
      </c>
      <c r="Q43" s="105" t="str">
        <f>CONCATENATE(Worksheet2!AJ43,"",Worksheet2!AK43,"",Worksheet2!AL43,"",Worksheet2!AM43,"")</f>
        <v>미타카시(三鷹市)</v>
      </c>
      <c r="R43" s="108" t="s">
        <v>33</v>
      </c>
      <c r="S43" s="105">
        <f>Worksheet2!AO43</f>
        <v>35</v>
      </c>
      <c r="T43" s="108" t="s">
        <v>34</v>
      </c>
      <c r="U43" s="105">
        <f>Worksheet2!AQ43</f>
        <v>50</v>
      </c>
      <c r="V43" s="108" t="s">
        <v>35</v>
      </c>
      <c r="W43" s="105">
        <f>Worksheet2!AS43</f>
        <v>60</v>
      </c>
      <c r="X43" s="105" t="str">
        <f>Worksheet2!AT43</f>
        <v>3LDK</v>
      </c>
      <c r="Y43" s="109" t="str">
        <f>Worksheet2!AU43</f>
        <v>59.50</v>
      </c>
      <c r="Z43" s="105" t="str">
        <f>CONCATENATE(Worksheet2!AV43,"",Worksheet2!AW43,"")</f>
        <v>RC조</v>
      </c>
      <c r="AA43" s="105">
        <f>Worksheet2!AX43</f>
        <v>1</v>
      </c>
      <c r="AB43" s="105">
        <f>Worksheet2!AY43</f>
        <v>3</v>
      </c>
      <c r="AC43" s="105">
        <f>Worksheet2!AZ43</f>
        <v>1993</v>
      </c>
      <c r="AD43" s="105" t="str">
        <f>Worksheet2!BA43</f>
        <v>즉시</v>
      </c>
      <c r="AE43" s="105" t="str">
        <f>CONCATENATE(Worksheet2!BB43,"",Worksheet2!BC43,"",Worksheet2!BD43,"",Worksheet2!BE43,"",Worksheet2!BF43,"",Worksheet2!BG43,"",Worksheet2!BH43,"",Worksheet2!BI43,"",Worksheet2!BJ43,"",Worksheet2!BK43,"",Worksheet2!BL43,"",Worksheet2!BM43,"",Worksheet2!BN43,"",Worksheet2!BO43,"",)</f>
        <v>보증인필요없음,에어컨,한국에서신청가능,워킹비자신청가능,화장실욕실분리,가스렌지,실내세탁기,옷장,</v>
      </c>
      <c r="AG43" s="105">
        <f>Worksheet2!BQ43</f>
        <v>0</v>
      </c>
      <c r="AH43" s="105" t="str">
        <f>Worksheet2!BR43</f>
        <v>アムス・エステート</v>
      </c>
      <c r="AI43" s="105" t="str">
        <f>Worksheet2!BS43</f>
        <v>03-5958-0099</v>
      </c>
      <c r="AJ43" s="105" t="str">
        <f>Worksheet2!BT43</f>
        <v>03-5958-0014</v>
      </c>
      <c r="AK43" s="105">
        <f>Worksheet2!BU43</f>
        <v>50</v>
      </c>
      <c r="AL43" s="105" t="str">
        <f>Worksheet2!BV43</f>
        <v>ライフサポート</v>
      </c>
      <c r="AM43" s="105">
        <f>Worksheet2!BW43</f>
        <v>0</v>
      </c>
      <c r="AN43" s="105">
        <f>Worksheet2!BX43</f>
        <v>0</v>
      </c>
      <c r="AO43" s="108" t="s">
        <v>31</v>
      </c>
      <c r="AP43" s="105">
        <f>Worksheet2!BY43</f>
        <v>105000</v>
      </c>
      <c r="AQ43" s="105">
        <f>Worksheet2!BZ43</f>
        <v>5000</v>
      </c>
      <c r="AR43" s="105">
        <f>Worksheet2!CA43</f>
        <v>105000</v>
      </c>
      <c r="AS43" s="105">
        <f>Worksheet2!CB43</f>
        <v>0</v>
      </c>
      <c r="AT43" s="105">
        <f>Worksheet2!CC43</f>
        <v>55000</v>
      </c>
      <c r="AU43" s="105">
        <f>Worksheet2!CD43</f>
        <v>0</v>
      </c>
      <c r="AV43" s="105">
        <f>Worksheet2!CE43</f>
        <v>15000</v>
      </c>
      <c r="AW43" s="105">
        <f>Worksheet2!CF43</f>
        <v>15000</v>
      </c>
      <c r="AX43" s="105">
        <f>Worksheet2!CG43</f>
        <v>0</v>
      </c>
      <c r="AY43" s="105">
        <f>Worksheet2!CH43</f>
        <v>113400.00000000001</v>
      </c>
      <c r="AZ43" s="105">
        <f t="shared" si="1"/>
        <v>303400</v>
      </c>
    </row>
    <row r="44" spans="1:52">
      <c r="A44" s="105">
        <f>Worksheet2!A44</f>
        <v>190920043</v>
      </c>
      <c r="B44" s="105" t="str">
        <f>Worksheet2!B44</f>
        <v>맨션</v>
      </c>
      <c r="C44" s="105" t="str">
        <f>CONCATENATE(Worksheet2!C44,"",Worksheet2!D44,"",Worksheet2!E44,"",Worksheet2!F44,"",Worksheet2!G44,"",Worksheet2!H44,"",Worksheet2!I44,"")</f>
        <v>ジェネシス三鷹#102(제네시스미타카)★레이킹X★</v>
      </c>
      <c r="D44" s="105" t="str">
        <f>Worksheet2!K44</f>
        <v>東京都三鷹市下連雀７丁目１２－３１</v>
      </c>
      <c r="E44" s="106" t="str">
        <f>Worksheet2!L44</f>
        <v>102</v>
      </c>
      <c r="F44" s="105">
        <f>Worksheet2!M44</f>
        <v>105000</v>
      </c>
      <c r="G44" s="105">
        <f>Worksheet2!N44</f>
        <v>5000</v>
      </c>
      <c r="H44" s="105">
        <f>Worksheet2!O44</f>
        <v>1</v>
      </c>
      <c r="I44" s="105">
        <f>Worksheet2!P44</f>
        <v>0</v>
      </c>
      <c r="J44" s="105" t="str">
        <f>CONCATENATE(Worksheet2!Q44,"",Worksheet2!R44,"",Worksheet2!S44,"",Worksheet2!T44,"")</f>
        <v>JR추오센(中央線)</v>
      </c>
      <c r="K44" s="105" t="str">
        <f>CONCATENATE(Worksheet2!U44,"",Worksheet2!V44,"",Worksheet2!W44,"",Worksheet2!X44,"")</f>
        <v>미타카（三鷹)</v>
      </c>
      <c r="L44" s="107" t="str">
        <f>Worksheet2!Y44</f>
        <v>20</v>
      </c>
      <c r="M44" s="105" t="str">
        <f>CONCATENATE(Worksheet2!Z44,"",Worksheet2!AA44,"",Worksheet2!AB44,"",Worksheet2!AC44,"")</f>
        <v/>
      </c>
      <c r="N44" s="105" t="str">
        <f>CONCATENATE(Worksheet2!AD44,"",Worksheet2!AE44,"",Worksheet2!AF44,"",Worksheet2!AG44,"")</f>
        <v/>
      </c>
      <c r="P44" s="108" t="str">
        <f>Worksheet2!AI44</f>
        <v>도쿄（東京都）</v>
      </c>
      <c r="Q44" s="105" t="str">
        <f>CONCATENATE(Worksheet2!AJ44,"",Worksheet2!AK44,"",Worksheet2!AL44,"",Worksheet2!AM44,"")</f>
        <v>미타카시(三鷹市)</v>
      </c>
      <c r="R44" s="108" t="s">
        <v>33</v>
      </c>
      <c r="S44" s="105">
        <f>Worksheet2!AO44</f>
        <v>35</v>
      </c>
      <c r="T44" s="108" t="s">
        <v>34</v>
      </c>
      <c r="U44" s="105">
        <f>Worksheet2!AQ44</f>
        <v>50</v>
      </c>
      <c r="V44" s="108" t="s">
        <v>35</v>
      </c>
      <c r="W44" s="105">
        <f>Worksheet2!AS44</f>
        <v>60</v>
      </c>
      <c r="X44" s="105" t="str">
        <f>Worksheet2!AT44</f>
        <v>3LDK</v>
      </c>
      <c r="Y44" s="109" t="str">
        <f>Worksheet2!AU44</f>
        <v>59.50</v>
      </c>
      <c r="Z44" s="105" t="str">
        <f>CONCATENATE(Worksheet2!AV44,"",Worksheet2!AW44,"")</f>
        <v>RC조</v>
      </c>
      <c r="AA44" s="105">
        <f>Worksheet2!AX44</f>
        <v>1</v>
      </c>
      <c r="AB44" s="105">
        <f>Worksheet2!AY44</f>
        <v>3</v>
      </c>
      <c r="AC44" s="105">
        <f>Worksheet2!AZ44</f>
        <v>1993</v>
      </c>
      <c r="AD44" s="105" t="str">
        <f>Worksheet2!BA44</f>
        <v>확인필요</v>
      </c>
      <c r="AE44" s="105" t="str">
        <f>CONCATENATE(Worksheet2!BB44,"",Worksheet2!BC44,"",Worksheet2!BD44,"",Worksheet2!BE44,"",Worksheet2!BF44,"",Worksheet2!BG44,"",Worksheet2!BH44,"",Worksheet2!BI44,"",Worksheet2!BJ44,"",Worksheet2!BK44,"",Worksheet2!BL44,"",Worksheet2!BM44,"",Worksheet2!BN44,"",Worksheet2!BO44,"",)</f>
        <v>보증인필요없음,에어컨,한국에서신청가능,워킹비자신청가능,화장실욕실분리,가스렌지,실내세탁기,옷장,</v>
      </c>
      <c r="AG44" s="105">
        <f>Worksheet2!BQ44</f>
        <v>0</v>
      </c>
      <c r="AH44" s="105" t="str">
        <f>Worksheet2!BR44</f>
        <v>アムス・エステート</v>
      </c>
      <c r="AI44" s="105" t="str">
        <f>Worksheet2!BS44</f>
        <v>03-5958-0099</v>
      </c>
      <c r="AJ44" s="105" t="str">
        <f>Worksheet2!BT44</f>
        <v>03-5958-0014</v>
      </c>
      <c r="AK44" s="105">
        <f>Worksheet2!BU44</f>
        <v>50</v>
      </c>
      <c r="AL44" s="105" t="str">
        <f>Worksheet2!BV44</f>
        <v>ライフサポート</v>
      </c>
      <c r="AM44" s="105">
        <f>Worksheet2!BW44</f>
        <v>0</v>
      </c>
      <c r="AN44" s="105">
        <f>Worksheet2!BX44</f>
        <v>0</v>
      </c>
      <c r="AO44" s="108" t="s">
        <v>31</v>
      </c>
      <c r="AP44" s="105">
        <f>Worksheet2!BY44</f>
        <v>105000</v>
      </c>
      <c r="AQ44" s="105">
        <f>Worksheet2!BZ44</f>
        <v>5000</v>
      </c>
      <c r="AR44" s="105">
        <f>Worksheet2!CA44</f>
        <v>105000</v>
      </c>
      <c r="AS44" s="105">
        <f>Worksheet2!CB44</f>
        <v>0</v>
      </c>
      <c r="AT44" s="105">
        <f>Worksheet2!CC44</f>
        <v>55000</v>
      </c>
      <c r="AU44" s="105">
        <f>Worksheet2!CD44</f>
        <v>0</v>
      </c>
      <c r="AV44" s="105">
        <f>Worksheet2!CE44</f>
        <v>15000</v>
      </c>
      <c r="AW44" s="105">
        <f>Worksheet2!CF44</f>
        <v>15000</v>
      </c>
      <c r="AX44" s="105">
        <f>Worksheet2!CG44</f>
        <v>0</v>
      </c>
      <c r="AY44" s="105">
        <f>Worksheet2!CH44</f>
        <v>113400.00000000001</v>
      </c>
      <c r="AZ44" s="105">
        <f t="shared" si="1"/>
        <v>303400</v>
      </c>
    </row>
    <row r="45" spans="1:52">
      <c r="A45" s="105">
        <f>Worksheet2!A45</f>
        <v>190920044</v>
      </c>
      <c r="B45" s="105" t="str">
        <f>Worksheet2!B45</f>
        <v>맨션</v>
      </c>
      <c r="C45" s="105" t="str">
        <f>CONCATENATE(Worksheet2!C45,"",Worksheet2!D45,"",Worksheet2!E45,"",Worksheet2!F45,"",Worksheet2!G45,"",Worksheet2!H45,"",Worksheet2!I45,"")</f>
        <v>ジェネシス三鷹#301(제네시스미타카)</v>
      </c>
      <c r="D45" s="105" t="str">
        <f>Worksheet2!K45</f>
        <v>東京都三鷹市下連雀７丁目１２－３１</v>
      </c>
      <c r="E45" s="106" t="str">
        <f>Worksheet2!L45</f>
        <v>301</v>
      </c>
      <c r="F45" s="105">
        <f>Worksheet2!M45</f>
        <v>110000</v>
      </c>
      <c r="G45" s="105">
        <f>Worksheet2!N45</f>
        <v>5000</v>
      </c>
      <c r="H45" s="105">
        <f>Worksheet2!O45</f>
        <v>1</v>
      </c>
      <c r="I45" s="105">
        <f>Worksheet2!P45</f>
        <v>0.5</v>
      </c>
      <c r="J45" s="105" t="str">
        <f>CONCATENATE(Worksheet2!Q45,"",Worksheet2!R45,"",Worksheet2!S45,"",Worksheet2!T45,"")</f>
        <v>JR추오센(中央線)</v>
      </c>
      <c r="K45" s="105" t="str">
        <f>CONCATENATE(Worksheet2!U45,"",Worksheet2!V45,"",Worksheet2!W45,"",Worksheet2!X45,"")</f>
        <v>미타카（三鷹)</v>
      </c>
      <c r="L45" s="107" t="str">
        <f>Worksheet2!Y45</f>
        <v>20</v>
      </c>
      <c r="M45" s="105" t="str">
        <f>CONCATENATE(Worksheet2!Z45,"",Worksheet2!AA45,"",Worksheet2!AB45,"",Worksheet2!AC45,"")</f>
        <v/>
      </c>
      <c r="N45" s="105" t="str">
        <f>CONCATENATE(Worksheet2!AD45,"",Worksheet2!AE45,"",Worksheet2!AF45,"",Worksheet2!AG45,"")</f>
        <v/>
      </c>
      <c r="P45" s="108" t="str">
        <f>Worksheet2!AI45</f>
        <v>도쿄（東京都）</v>
      </c>
      <c r="Q45" s="105" t="str">
        <f>CONCATENATE(Worksheet2!AJ45,"",Worksheet2!AK45,"",Worksheet2!AL45,"",Worksheet2!AM45,"")</f>
        <v>미타카시(三鷹市)</v>
      </c>
      <c r="R45" s="108" t="s">
        <v>33</v>
      </c>
      <c r="S45" s="105">
        <f>Worksheet2!AO45</f>
        <v>35</v>
      </c>
      <c r="T45" s="108" t="s">
        <v>34</v>
      </c>
      <c r="U45" s="105">
        <f>Worksheet2!AQ45</f>
        <v>50</v>
      </c>
      <c r="V45" s="108" t="s">
        <v>35</v>
      </c>
      <c r="W45" s="105">
        <f>Worksheet2!AS45</f>
        <v>60</v>
      </c>
      <c r="X45" s="105" t="str">
        <f>Worksheet2!AT45</f>
        <v>3LDK</v>
      </c>
      <c r="Y45" s="109" t="str">
        <f>Worksheet2!AU45</f>
        <v>59.50</v>
      </c>
      <c r="Z45" s="105" t="str">
        <f>CONCATENATE(Worksheet2!AV45,"",Worksheet2!AW45,"")</f>
        <v>RC조</v>
      </c>
      <c r="AA45" s="105">
        <f>Worksheet2!AX45</f>
        <v>3</v>
      </c>
      <c r="AB45" s="105">
        <f>Worksheet2!AY45</f>
        <v>3</v>
      </c>
      <c r="AC45" s="105">
        <f>Worksheet2!AZ45</f>
        <v>1993</v>
      </c>
      <c r="AD45" s="105" t="str">
        <f>Worksheet2!BA45</f>
        <v>즉시</v>
      </c>
      <c r="AE45" s="105" t="str">
        <f>CONCATENATE(Worksheet2!BB45,"",Worksheet2!BC45,"",Worksheet2!BD45,"",Worksheet2!BE45,"",Worksheet2!BF45,"",Worksheet2!BG45,"",Worksheet2!BH45,"",Worksheet2!BI45,"",Worksheet2!BJ45,"",Worksheet2!BK45,"",Worksheet2!BL45,"",Worksheet2!BM45,"",Worksheet2!BN45,"",Worksheet2!BO45,"",)</f>
        <v>보증인필요없음,에어컨,2층이상,한국에서신청가능,워킹비자신청가능,화장실욕실분리,가스렌지,실내세탁기,옷장,</v>
      </c>
      <c r="AG45" s="105">
        <f>Worksheet2!BQ45</f>
        <v>0</v>
      </c>
      <c r="AH45" s="105" t="str">
        <f>Worksheet2!BR45</f>
        <v>アムス・エステート</v>
      </c>
      <c r="AI45" s="105" t="str">
        <f>Worksheet2!BS45</f>
        <v>03-5958-0099</v>
      </c>
      <c r="AJ45" s="105" t="str">
        <f>Worksheet2!BT45</f>
        <v>03-5958-0014</v>
      </c>
      <c r="AK45" s="105">
        <f>Worksheet2!BU45</f>
        <v>50</v>
      </c>
      <c r="AL45" s="105" t="str">
        <f>Worksheet2!BV45</f>
        <v>ライフサポート</v>
      </c>
      <c r="AM45" s="105">
        <f>Worksheet2!BW45</f>
        <v>0</v>
      </c>
      <c r="AN45" s="105">
        <f>Worksheet2!BX45</f>
        <v>0</v>
      </c>
      <c r="AO45" s="108" t="s">
        <v>31</v>
      </c>
      <c r="AP45" s="105">
        <f>Worksheet2!BY45</f>
        <v>110000</v>
      </c>
      <c r="AQ45" s="105">
        <f>Worksheet2!BZ45</f>
        <v>5000</v>
      </c>
      <c r="AR45" s="105">
        <f>Worksheet2!CA45</f>
        <v>110000</v>
      </c>
      <c r="AS45" s="105">
        <f>Worksheet2!CB45</f>
        <v>55000</v>
      </c>
      <c r="AT45" s="105">
        <f>Worksheet2!CC45</f>
        <v>57500</v>
      </c>
      <c r="AU45" s="105">
        <f>Worksheet2!CD45</f>
        <v>0</v>
      </c>
      <c r="AV45" s="105">
        <f>Worksheet2!CE45</f>
        <v>15000</v>
      </c>
      <c r="AW45" s="105">
        <f>Worksheet2!CF45</f>
        <v>15000</v>
      </c>
      <c r="AX45" s="105">
        <f>Worksheet2!CG45</f>
        <v>0</v>
      </c>
      <c r="AY45" s="105">
        <f>Worksheet2!CH45</f>
        <v>118800.00000000001</v>
      </c>
      <c r="AZ45" s="105">
        <f t="shared" si="1"/>
        <v>371300</v>
      </c>
    </row>
    <row r="46" spans="1:52">
      <c r="A46" s="105">
        <f>Worksheet2!A46</f>
        <v>190920045</v>
      </c>
      <c r="B46" s="105" t="str">
        <f>Worksheet2!B46</f>
        <v>맨션</v>
      </c>
      <c r="C46" s="105" t="str">
        <f>CONCATENATE(Worksheet2!C46,"",Worksheet2!D46,"",Worksheet2!E46,"",Worksheet2!F46,"",Worksheet2!G46,"",Worksheet2!H46,"",Worksheet2!I46,"")</f>
        <v>ジェネシス三鷹#305(제네시스미타카)</v>
      </c>
      <c r="D46" s="105" t="str">
        <f>Worksheet2!K46</f>
        <v>東京都三鷹市下連雀７丁目１２－３１</v>
      </c>
      <c r="E46" s="106" t="str">
        <f>Worksheet2!L46</f>
        <v>305</v>
      </c>
      <c r="F46" s="105">
        <f>Worksheet2!M46</f>
        <v>110000</v>
      </c>
      <c r="G46" s="105">
        <f>Worksheet2!N46</f>
        <v>5000</v>
      </c>
      <c r="H46" s="105">
        <f>Worksheet2!O46</f>
        <v>1</v>
      </c>
      <c r="I46" s="105">
        <f>Worksheet2!P46</f>
        <v>1</v>
      </c>
      <c r="J46" s="105" t="str">
        <f>CONCATENATE(Worksheet2!Q46,"",Worksheet2!R46,"",Worksheet2!S46,"",Worksheet2!T46,"")</f>
        <v>JR추오센(中央線)</v>
      </c>
      <c r="K46" s="105" t="str">
        <f>CONCATENATE(Worksheet2!U46,"",Worksheet2!V46,"",Worksheet2!W46,"",Worksheet2!X46,"")</f>
        <v>미타카（三鷹)</v>
      </c>
      <c r="L46" s="107" t="str">
        <f>Worksheet2!Y46</f>
        <v>20</v>
      </c>
      <c r="M46" s="105" t="str">
        <f>CONCATENATE(Worksheet2!Z46,"",Worksheet2!AA46,"",Worksheet2!AB46,"",Worksheet2!AC46,"")</f>
        <v/>
      </c>
      <c r="N46" s="105" t="str">
        <f>CONCATENATE(Worksheet2!AD46,"",Worksheet2!AE46,"",Worksheet2!AF46,"",Worksheet2!AG46,"")</f>
        <v/>
      </c>
      <c r="P46" s="108" t="str">
        <f>Worksheet2!AI46</f>
        <v>도쿄（東京都）</v>
      </c>
      <c r="Q46" s="105" t="str">
        <f>CONCATENATE(Worksheet2!AJ46,"",Worksheet2!AK46,"",Worksheet2!AL46,"",Worksheet2!AM46,"")</f>
        <v>미타카시(三鷹市)</v>
      </c>
      <c r="R46" s="108" t="s">
        <v>33</v>
      </c>
      <c r="S46" s="105">
        <f>Worksheet2!AO46</f>
        <v>35</v>
      </c>
      <c r="T46" s="108" t="s">
        <v>34</v>
      </c>
      <c r="U46" s="105">
        <f>Worksheet2!AQ46</f>
        <v>50</v>
      </c>
      <c r="V46" s="108" t="s">
        <v>35</v>
      </c>
      <c r="W46" s="105">
        <f>Worksheet2!AS46</f>
        <v>60</v>
      </c>
      <c r="X46" s="105" t="str">
        <f>Worksheet2!AT46</f>
        <v>3LDK</v>
      </c>
      <c r="Y46" s="109" t="str">
        <f>Worksheet2!AU46</f>
        <v>59.50</v>
      </c>
      <c r="Z46" s="105" t="str">
        <f>CONCATENATE(Worksheet2!AV46,"",Worksheet2!AW46,"")</f>
        <v>RC조</v>
      </c>
      <c r="AA46" s="105">
        <f>Worksheet2!AX46</f>
        <v>3</v>
      </c>
      <c r="AB46" s="105">
        <f>Worksheet2!AY46</f>
        <v>3</v>
      </c>
      <c r="AC46" s="105">
        <f>Worksheet2!AZ46</f>
        <v>1993</v>
      </c>
      <c r="AD46" s="105" t="str">
        <f>Worksheet2!BA46</f>
        <v>2019년11월예정</v>
      </c>
      <c r="AE46" s="105" t="str">
        <f>CONCATENATE(Worksheet2!BB46,"",Worksheet2!BC46,"",Worksheet2!BD46,"",Worksheet2!BE46,"",Worksheet2!BF46,"",Worksheet2!BG46,"",Worksheet2!BH46,"",Worksheet2!BI46,"",Worksheet2!BJ46,"",Worksheet2!BK46,"",Worksheet2!BL46,"",Worksheet2!BM46,"",Worksheet2!BN46,"",Worksheet2!BO46,"",)</f>
        <v>보증인필요없음,에어컨,2층이상,한국에서신청가능,워킹비자신청가능,화장실욕실분리,가스렌지,실내세탁기,옷장,</v>
      </c>
      <c r="AG46" s="105">
        <f>Worksheet2!BQ46</f>
        <v>0</v>
      </c>
      <c r="AH46" s="105" t="str">
        <f>Worksheet2!BR46</f>
        <v>アムス・エステート</v>
      </c>
      <c r="AI46" s="105" t="str">
        <f>Worksheet2!BS46</f>
        <v>03-5958-0099</v>
      </c>
      <c r="AJ46" s="105" t="str">
        <f>Worksheet2!BT46</f>
        <v>03-5958-0014</v>
      </c>
      <c r="AK46" s="105">
        <f>Worksheet2!BU46</f>
        <v>50</v>
      </c>
      <c r="AL46" s="105" t="str">
        <f>Worksheet2!BV46</f>
        <v>ライフサポート</v>
      </c>
      <c r="AM46" s="105">
        <f>Worksheet2!BW46</f>
        <v>0</v>
      </c>
      <c r="AN46" s="105">
        <f>Worksheet2!BX46</f>
        <v>0</v>
      </c>
      <c r="AO46" s="108" t="s">
        <v>31</v>
      </c>
      <c r="AP46" s="105">
        <f>Worksheet2!BY46</f>
        <v>110000</v>
      </c>
      <c r="AQ46" s="105">
        <f>Worksheet2!BZ46</f>
        <v>5000</v>
      </c>
      <c r="AR46" s="105">
        <f>Worksheet2!CA46</f>
        <v>110000</v>
      </c>
      <c r="AS46" s="105">
        <f>Worksheet2!CB46</f>
        <v>110000</v>
      </c>
      <c r="AT46" s="105">
        <f>Worksheet2!CC46</f>
        <v>57500</v>
      </c>
      <c r="AU46" s="105">
        <f>Worksheet2!CD46</f>
        <v>0</v>
      </c>
      <c r="AV46" s="105">
        <f>Worksheet2!CE46</f>
        <v>15000</v>
      </c>
      <c r="AW46" s="105">
        <f>Worksheet2!CF46</f>
        <v>15000</v>
      </c>
      <c r="AX46" s="105">
        <f>Worksheet2!CG46</f>
        <v>0</v>
      </c>
      <c r="AY46" s="105">
        <f>Worksheet2!CH46</f>
        <v>118800.00000000001</v>
      </c>
      <c r="AZ46" s="105">
        <f t="shared" si="1"/>
        <v>426300</v>
      </c>
    </row>
    <row r="47" spans="1:52">
      <c r="A47" s="105">
        <f>Worksheet2!A47</f>
        <v>190920046</v>
      </c>
      <c r="B47" s="105" t="str">
        <f>Worksheet2!B47</f>
        <v>맨션</v>
      </c>
      <c r="C47" s="105" t="str">
        <f>CONCATENATE(Worksheet2!C47,"",Worksheet2!D47,"",Worksheet2!E47,"",Worksheet2!F47,"",Worksheet2!G47,"",Worksheet2!H47,"",Worksheet2!I47,"")</f>
        <v>ジュネス八王子#302(쥬네스하치오지)★시키킹,레이킹X★</v>
      </c>
      <c r="D47" s="105" t="str">
        <f>Worksheet2!K47</f>
        <v>東京都八王子市明神町１丁目２２－１８</v>
      </c>
      <c r="E47" s="106" t="str">
        <f>Worksheet2!L47</f>
        <v>302</v>
      </c>
      <c r="F47" s="105">
        <f>Worksheet2!M47</f>
        <v>33000</v>
      </c>
      <c r="G47" s="105">
        <f>Worksheet2!N47</f>
        <v>3000</v>
      </c>
      <c r="H47" s="105">
        <f>Worksheet2!O47</f>
        <v>0</v>
      </c>
      <c r="I47" s="105">
        <f>Worksheet2!P47</f>
        <v>0</v>
      </c>
      <c r="J47" s="105" t="str">
        <f>CONCATENATE(Worksheet2!Q47,"",Worksheet2!R47,"",Worksheet2!S47,"",Worksheet2!T47,"")</f>
        <v>케이오센(京王線)</v>
      </c>
      <c r="K47" s="105" t="str">
        <f>CONCATENATE(Worksheet2!U47,"",Worksheet2!V47,"",Worksheet2!W47,"",Worksheet2!X47,"")</f>
        <v>케이오하치오지（京王八王子)</v>
      </c>
      <c r="L47" s="107" t="str">
        <f>Worksheet2!Y47</f>
        <v>7</v>
      </c>
      <c r="M47" s="105" t="str">
        <f>CONCATENATE(Worksheet2!Z47,"",Worksheet2!AA47,"",Worksheet2!AB47,"",Worksheet2!AC47,"")</f>
        <v/>
      </c>
      <c r="N47" s="105" t="str">
        <f>CONCATENATE(Worksheet2!AD47,"",Worksheet2!AE47,"",Worksheet2!AF47,"",Worksheet2!AG47,"")</f>
        <v/>
      </c>
      <c r="P47" s="108" t="str">
        <f>Worksheet2!AI47</f>
        <v>도쿄（東京都）</v>
      </c>
      <c r="Q47" s="105" t="str">
        <f>CONCATENATE(Worksheet2!AJ47,"",Worksheet2!AK47,"",Worksheet2!AL47,"",Worksheet2!AM47,"")</f>
        <v>하치오지시(八王子市)</v>
      </c>
      <c r="R47" s="108" t="s">
        <v>33</v>
      </c>
      <c r="S47" s="105">
        <f>Worksheet2!AO47</f>
        <v>50</v>
      </c>
      <c r="T47" s="108" t="s">
        <v>34</v>
      </c>
      <c r="U47" s="105">
        <f>Worksheet2!AQ47</f>
        <v>60</v>
      </c>
      <c r="V47" s="108" t="s">
        <v>35</v>
      </c>
      <c r="W47" s="105">
        <f>Worksheet2!AS47</f>
        <v>80</v>
      </c>
      <c r="X47" s="105" t="str">
        <f>Worksheet2!AT47</f>
        <v>1R</v>
      </c>
      <c r="Y47" s="109" t="str">
        <f>Worksheet2!AU47</f>
        <v>16.20</v>
      </c>
      <c r="Z47" s="105" t="str">
        <f>CONCATENATE(Worksheet2!AV47,"",Worksheet2!AW47,"")</f>
        <v>S조</v>
      </c>
      <c r="AA47" s="105">
        <f>Worksheet2!AX47</f>
        <v>3</v>
      </c>
      <c r="AB47" s="105">
        <f>Worksheet2!AY47</f>
        <v>3</v>
      </c>
      <c r="AC47" s="105">
        <f>Worksheet2!AZ47</f>
        <v>1987</v>
      </c>
      <c r="AD47" s="105" t="str">
        <f>Worksheet2!BA47</f>
        <v>즉시</v>
      </c>
      <c r="AE47" s="105" t="str">
        <f>CONCATENATE(Worksheet2!BB47,"",Worksheet2!BC47,"",Worksheet2!BD47,"",Worksheet2!BE47,"",Worksheet2!BF47,"",Worksheet2!BG47,"",Worksheet2!BH47,"",Worksheet2!BI47,"",Worksheet2!BJ47,"",Worksheet2!BK47,"",Worksheet2!BL47,"",Worksheet2!BM47,"",Worksheet2!BN47,"",Worksheet2!BO47,"",)</f>
        <v>보증인필요없음,에어컨,2층이상,한국에서신청가능,워킹비자신청가능,인덕션(IH),실내세탁기,</v>
      </c>
      <c r="AG47" s="105">
        <f>Worksheet2!BQ47</f>
        <v>0</v>
      </c>
      <c r="AH47" s="105" t="str">
        <f>Worksheet2!BR47</f>
        <v>アムス・エステート</v>
      </c>
      <c r="AI47" s="105" t="str">
        <f>Worksheet2!BS47</f>
        <v>03-5958-0099</v>
      </c>
      <c r="AJ47" s="105" t="str">
        <f>Worksheet2!BT47</f>
        <v>03-5958-0014</v>
      </c>
      <c r="AK47" s="105">
        <f>Worksheet2!BU47</f>
        <v>200</v>
      </c>
      <c r="AL47" s="105" t="str">
        <f>Worksheet2!BV47</f>
        <v>ライフサポート</v>
      </c>
      <c r="AM47" s="105">
        <f>Worksheet2!BW47</f>
        <v>0</v>
      </c>
      <c r="AN47" s="105">
        <f>Worksheet2!BX47</f>
        <v>0</v>
      </c>
      <c r="AO47" s="108" t="s">
        <v>31</v>
      </c>
      <c r="AP47" s="105">
        <f>Worksheet2!BY47</f>
        <v>33000</v>
      </c>
      <c r="AQ47" s="105">
        <f>Worksheet2!BZ47</f>
        <v>3000</v>
      </c>
      <c r="AR47" s="105">
        <f>Worksheet2!CA47</f>
        <v>0</v>
      </c>
      <c r="AS47" s="105">
        <f>Worksheet2!CB47</f>
        <v>0</v>
      </c>
      <c r="AT47" s="105">
        <f>Worksheet2!CC47</f>
        <v>18000</v>
      </c>
      <c r="AU47" s="105">
        <f>Worksheet2!CD47</f>
        <v>0</v>
      </c>
      <c r="AV47" s="105">
        <f>Worksheet2!CE47</f>
        <v>15000</v>
      </c>
      <c r="AW47" s="105">
        <f>Worksheet2!CF47</f>
        <v>15000</v>
      </c>
      <c r="AX47" s="105">
        <f>Worksheet2!CG47</f>
        <v>0</v>
      </c>
      <c r="AY47" s="105">
        <f>Worksheet2!CH47</f>
        <v>35640</v>
      </c>
      <c r="AZ47" s="105">
        <f t="shared" si="1"/>
        <v>83640</v>
      </c>
    </row>
    <row r="48" spans="1:52">
      <c r="A48" s="105">
        <f>Worksheet2!A48</f>
        <v>190920047</v>
      </c>
      <c r="B48" s="105" t="str">
        <f>Worksheet2!B48</f>
        <v>맨션</v>
      </c>
      <c r="C48" s="105" t="str">
        <f>CONCATENATE(Worksheet2!C48,"",Worksheet2!D48,"",Worksheet2!E48,"",Worksheet2!F48,"",Worksheet2!G48,"",Worksheet2!H48,"",Worksheet2!I48,"")</f>
        <v>ドウェル砂川#205(도웨루스나가와)★시키킹,레이킹X★</v>
      </c>
      <c r="D48" s="105" t="str">
        <f>Worksheet2!K48</f>
        <v>東京都立川市上砂町５丁目７５－４</v>
      </c>
      <c r="E48" s="106" t="str">
        <f>Worksheet2!L48</f>
        <v>205</v>
      </c>
      <c r="F48" s="105">
        <f>Worksheet2!M48</f>
        <v>28000</v>
      </c>
      <c r="G48" s="105">
        <f>Worksheet2!N48</f>
        <v>5000</v>
      </c>
      <c r="H48" s="105">
        <f>Worksheet2!O48</f>
        <v>0</v>
      </c>
      <c r="I48" s="105">
        <f>Worksheet2!P48</f>
        <v>0</v>
      </c>
      <c r="J48" s="105" t="str">
        <f>CONCATENATE(Worksheet2!Q48,"",Worksheet2!R48,"",Worksheet2!S48,"",Worksheet2!T48,"")</f>
        <v>세이부하이지마센(西武拝島線)</v>
      </c>
      <c r="K48" s="105" t="str">
        <f>CONCATENATE(Worksheet2!U48,"",Worksheet2!V48,"",Worksheet2!W48,"",Worksheet2!X48,"")</f>
        <v>무사시스나가와（武蔵砂川)</v>
      </c>
      <c r="L48" s="107" t="str">
        <f>Worksheet2!Y48</f>
        <v>5</v>
      </c>
      <c r="M48" s="105" t="str">
        <f>CONCATENATE(Worksheet2!Z48,"",Worksheet2!AA48,"",Worksheet2!AB48,"",Worksheet2!AC48,"")</f>
        <v/>
      </c>
      <c r="N48" s="105" t="str">
        <f>CONCATENATE(Worksheet2!AD48,"",Worksheet2!AE48,"",Worksheet2!AF48,"",Worksheet2!AG48,"")</f>
        <v/>
      </c>
      <c r="P48" s="108" t="str">
        <f>Worksheet2!AI48</f>
        <v>도쿄（東京都）</v>
      </c>
      <c r="Q48" s="105" t="str">
        <f>CONCATENATE(Worksheet2!AJ48,"",Worksheet2!AK48,"",Worksheet2!AL48,"",Worksheet2!AM48,"")</f>
        <v>타치카와시(立川市)</v>
      </c>
      <c r="R48" s="108" t="s">
        <v>33</v>
      </c>
      <c r="S48" s="105">
        <f>Worksheet2!AO48</f>
        <v>55</v>
      </c>
      <c r="T48" s="108" t="s">
        <v>34</v>
      </c>
      <c r="U48" s="105">
        <f>Worksheet2!AQ48</f>
        <v>60</v>
      </c>
      <c r="V48" s="108" t="s">
        <v>35</v>
      </c>
      <c r="W48" s="105">
        <f>Worksheet2!AS48</f>
        <v>70</v>
      </c>
      <c r="X48" s="105" t="str">
        <f>Worksheet2!AT48</f>
        <v>1R</v>
      </c>
      <c r="Y48" s="109" t="str">
        <f>Worksheet2!AU48</f>
        <v>22.20</v>
      </c>
      <c r="Z48" s="105" t="str">
        <f>CONCATENATE(Worksheet2!AV48,"",Worksheet2!AW48,"")</f>
        <v>RC조</v>
      </c>
      <c r="AA48" s="105">
        <f>Worksheet2!AX48</f>
        <v>2</v>
      </c>
      <c r="AB48" s="105">
        <f>Worksheet2!AY48</f>
        <v>4</v>
      </c>
      <c r="AC48" s="105">
        <f>Worksheet2!AZ48</f>
        <v>1991</v>
      </c>
      <c r="AD48" s="105" t="str">
        <f>Worksheet2!BA48</f>
        <v>즉시</v>
      </c>
      <c r="AE48" s="105" t="str">
        <f>CONCATENATE(Worksheet2!BB48,"",Worksheet2!BC48,"",Worksheet2!BD48,"",Worksheet2!BE48,"",Worksheet2!BF48,"",Worksheet2!BG48,"",Worksheet2!BH48,"",Worksheet2!BI48,"",Worksheet2!BJ48,"",Worksheet2!BK48,"",Worksheet2!BL48,"",Worksheet2!BM48,"",Worksheet2!BN48,"",Worksheet2!BO48,"",)</f>
        <v>보증인필요없음,에어컨,2층이상,한국에서신청가능,워킹비자신청가능,인덕션(IH),</v>
      </c>
      <c r="AG48" s="105">
        <f>Worksheet2!BQ48</f>
        <v>0</v>
      </c>
      <c r="AH48" s="105" t="str">
        <f>Worksheet2!BR48</f>
        <v>アムス・エステート</v>
      </c>
      <c r="AI48" s="105" t="str">
        <f>Worksheet2!BS48</f>
        <v>03-5958-0099</v>
      </c>
      <c r="AJ48" s="105" t="str">
        <f>Worksheet2!BT48</f>
        <v>03-5958-0014</v>
      </c>
      <c r="AK48" s="105">
        <f>Worksheet2!BU48</f>
        <v>100</v>
      </c>
      <c r="AL48" s="105" t="str">
        <f>Worksheet2!BV48</f>
        <v>ライフサポート</v>
      </c>
      <c r="AM48" s="105">
        <f>Worksheet2!BW48</f>
        <v>0</v>
      </c>
      <c r="AN48" s="105">
        <f>Worksheet2!BX48</f>
        <v>0</v>
      </c>
      <c r="AO48" s="108" t="s">
        <v>31</v>
      </c>
      <c r="AP48" s="105">
        <f>Worksheet2!BY48</f>
        <v>28000</v>
      </c>
      <c r="AQ48" s="105">
        <f>Worksheet2!BZ48</f>
        <v>5000</v>
      </c>
      <c r="AR48" s="105">
        <f>Worksheet2!CA48</f>
        <v>0</v>
      </c>
      <c r="AS48" s="105">
        <f>Worksheet2!CB48</f>
        <v>0</v>
      </c>
      <c r="AT48" s="105">
        <f>Worksheet2!CC48</f>
        <v>16500</v>
      </c>
      <c r="AU48" s="105">
        <f>Worksheet2!CD48</f>
        <v>0</v>
      </c>
      <c r="AV48" s="105">
        <f>Worksheet2!CE48</f>
        <v>15000</v>
      </c>
      <c r="AW48" s="105">
        <f>Worksheet2!CF48</f>
        <v>15000</v>
      </c>
      <c r="AX48" s="105">
        <f>Worksheet2!CG48</f>
        <v>0</v>
      </c>
      <c r="AY48" s="105">
        <f>Worksheet2!CH48</f>
        <v>30240.000000000004</v>
      </c>
      <c r="AZ48" s="105">
        <f t="shared" si="1"/>
        <v>76740</v>
      </c>
    </row>
    <row r="49" spans="1:52">
      <c r="A49" s="105">
        <f>Worksheet2!A49</f>
        <v>190920048</v>
      </c>
      <c r="B49" s="105" t="str">
        <f>Worksheet2!B49</f>
        <v>맨션</v>
      </c>
      <c r="C49" s="105" t="str">
        <f>CONCATENATE(Worksheet2!C49,"",Worksheet2!D49,"",Worksheet2!E49,"",Worksheet2!F49,"",Worksheet2!G49,"",Worksheet2!H49,"",Worksheet2!I49,"")</f>
        <v>ハイグレイス・Ｔ#501(하이그레이스・Ｔ)</v>
      </c>
      <c r="D49" s="105" t="str">
        <f>Worksheet2!K49</f>
        <v>東京都府中市八幡町３丁目２－３</v>
      </c>
      <c r="E49" s="106" t="str">
        <f>Worksheet2!L49</f>
        <v>501</v>
      </c>
      <c r="F49" s="105">
        <f>Worksheet2!M49</f>
        <v>52000</v>
      </c>
      <c r="G49" s="105">
        <f>Worksheet2!N49</f>
        <v>5000</v>
      </c>
      <c r="H49" s="105">
        <f>Worksheet2!O49</f>
        <v>1</v>
      </c>
      <c r="I49" s="105">
        <f>Worksheet2!P49</f>
        <v>0.5</v>
      </c>
      <c r="J49" s="105" t="str">
        <f>CONCATENATE(Worksheet2!Q49,"",Worksheet2!R49,"",Worksheet2!S49,"",Worksheet2!T49,"")</f>
        <v>케이오센(京王線)</v>
      </c>
      <c r="K49" s="105" t="str">
        <f>CONCATENATE(Worksheet2!U49,"",Worksheet2!V49,"",Worksheet2!W49,"",Worksheet2!X49,"")</f>
        <v>히가시후추（東府中)</v>
      </c>
      <c r="L49" s="107" t="str">
        <f>Worksheet2!Y49</f>
        <v>4</v>
      </c>
      <c r="M49" s="105" t="str">
        <f>CONCATENATE(Worksheet2!Z49,"",Worksheet2!AA49,"",Worksheet2!AB49,"",Worksheet2!AC49,"")</f>
        <v/>
      </c>
      <c r="N49" s="105" t="str">
        <f>CONCATENATE(Worksheet2!AD49,"",Worksheet2!AE49,"",Worksheet2!AF49,"",Worksheet2!AG49,"")</f>
        <v/>
      </c>
      <c r="P49" s="108" t="str">
        <f>Worksheet2!AI49</f>
        <v>도쿄（東京都）</v>
      </c>
      <c r="Q49" s="105" t="str">
        <f>CONCATENATE(Worksheet2!AJ49,"",Worksheet2!AK49,"",Worksheet2!AL49,"",Worksheet2!AM49,"")</f>
        <v>후츄시(府中市)</v>
      </c>
      <c r="R49" s="108" t="s">
        <v>33</v>
      </c>
      <c r="S49" s="105">
        <f>Worksheet2!AO49</f>
        <v>40</v>
      </c>
      <c r="T49" s="108" t="s">
        <v>34</v>
      </c>
      <c r="U49" s="105">
        <f>Worksheet2!AQ49</f>
        <v>55</v>
      </c>
      <c r="V49" s="108" t="s">
        <v>35</v>
      </c>
      <c r="W49" s="105">
        <f>Worksheet2!AS49</f>
        <v>65</v>
      </c>
      <c r="X49" s="105" t="str">
        <f>Worksheet2!AT49</f>
        <v>1R</v>
      </c>
      <c r="Y49" s="109" t="str">
        <f>Worksheet2!AU49</f>
        <v>18.50</v>
      </c>
      <c r="Z49" s="105" t="str">
        <f>CONCATENATE(Worksheet2!AV49,"",Worksheet2!AW49,"")</f>
        <v>RC조</v>
      </c>
      <c r="AA49" s="105">
        <f>Worksheet2!AX49</f>
        <v>5</v>
      </c>
      <c r="AB49" s="105">
        <f>Worksheet2!AY49</f>
        <v>7</v>
      </c>
      <c r="AC49" s="105">
        <f>Worksheet2!AZ49</f>
        <v>1997</v>
      </c>
      <c r="AD49" s="105" t="str">
        <f>Worksheet2!BA49</f>
        <v>즉시</v>
      </c>
      <c r="AE49" s="105" t="str">
        <f>CONCATENATE(Worksheet2!BB49,"",Worksheet2!BC49,"",Worksheet2!BD49,"",Worksheet2!BE49,"",Worksheet2!BF49,"",Worksheet2!BG49,"",Worksheet2!BH49,"",Worksheet2!BI49,"",Worksheet2!BJ49,"",Worksheet2!BK49,"",Worksheet2!BL49,"",Worksheet2!BM49,"",Worksheet2!BN49,"",Worksheet2!BO49,"",)</f>
        <v>보증인필요없음,에어컨,2층이상,한국에서신청가능,워킹비자신청가능,엘리베이터,오토락,화장실욕실분리,가스렌지,실내세탁기,옷장,</v>
      </c>
      <c r="AG49" s="105">
        <f>Worksheet2!BQ49</f>
        <v>0</v>
      </c>
      <c r="AH49" s="105" t="str">
        <f>Worksheet2!BR49</f>
        <v>アムス・エステート</v>
      </c>
      <c r="AI49" s="105" t="str">
        <f>Worksheet2!BS49</f>
        <v>03-5958-0099</v>
      </c>
      <c r="AJ49" s="105" t="str">
        <f>Worksheet2!BT49</f>
        <v>03-5958-0014</v>
      </c>
      <c r="AK49" s="105">
        <f>Worksheet2!BU49</f>
        <v>50</v>
      </c>
      <c r="AL49" s="105" t="str">
        <f>Worksheet2!BV49</f>
        <v>ライフサポート</v>
      </c>
      <c r="AM49" s="105">
        <f>Worksheet2!BW49</f>
        <v>0</v>
      </c>
      <c r="AN49" s="105">
        <f>Worksheet2!BX49</f>
        <v>0</v>
      </c>
      <c r="AO49" s="108" t="s">
        <v>31</v>
      </c>
      <c r="AP49" s="105">
        <f>Worksheet2!BY49</f>
        <v>52000</v>
      </c>
      <c r="AQ49" s="105">
        <f>Worksheet2!BZ49</f>
        <v>5000</v>
      </c>
      <c r="AR49" s="105">
        <f>Worksheet2!CA49</f>
        <v>52000</v>
      </c>
      <c r="AS49" s="105">
        <f>Worksheet2!CB49</f>
        <v>26000</v>
      </c>
      <c r="AT49" s="105">
        <f>Worksheet2!CC49</f>
        <v>28500</v>
      </c>
      <c r="AU49" s="105">
        <f>Worksheet2!CD49</f>
        <v>0</v>
      </c>
      <c r="AV49" s="105">
        <f>Worksheet2!CE49</f>
        <v>15000</v>
      </c>
      <c r="AW49" s="105">
        <f>Worksheet2!CF49</f>
        <v>15000</v>
      </c>
      <c r="AX49" s="105">
        <f>Worksheet2!CG49</f>
        <v>0</v>
      </c>
      <c r="AY49" s="105">
        <f>Worksheet2!CH49</f>
        <v>56160.000000000007</v>
      </c>
      <c r="AZ49" s="105">
        <f t="shared" si="1"/>
        <v>192660</v>
      </c>
    </row>
    <row r="50" spans="1:52">
      <c r="A50" s="105">
        <f>Worksheet2!A50</f>
        <v>190920049</v>
      </c>
      <c r="B50" s="105" t="str">
        <f>Worksheet2!B50</f>
        <v>맨션</v>
      </c>
      <c r="C50" s="105" t="str">
        <f>CONCATENATE(Worksheet2!C50,"",Worksheet2!D50,"",Worksheet2!E50,"",Worksheet2!F50,"",Worksheet2!G50,"",Worksheet2!H50,"",Worksheet2!I50,"")</f>
        <v>ミオカステーロ西八王子#102(미오카스테로니시하치오지)</v>
      </c>
      <c r="D50" s="105" t="str">
        <f>Worksheet2!K50</f>
        <v>東京都八王子市千人町３丁目１－１４</v>
      </c>
      <c r="E50" s="106" t="str">
        <f>Worksheet2!L50</f>
        <v>102</v>
      </c>
      <c r="F50" s="105">
        <f>Worksheet2!M50</f>
        <v>93000</v>
      </c>
      <c r="G50" s="105">
        <f>Worksheet2!N50</f>
        <v>5000</v>
      </c>
      <c r="H50" s="105">
        <f>Worksheet2!O50</f>
        <v>1</v>
      </c>
      <c r="I50" s="105">
        <f>Worksheet2!P50</f>
        <v>1</v>
      </c>
      <c r="J50" s="105" t="str">
        <f>CONCATENATE(Worksheet2!Q50,"",Worksheet2!R50,"",Worksheet2!S50,"",Worksheet2!T50,"")</f>
        <v>JR추오센(中央線)</v>
      </c>
      <c r="K50" s="105" t="str">
        <f>CONCATENATE(Worksheet2!U50,"",Worksheet2!V50,"",Worksheet2!W50,"",Worksheet2!X50,"")</f>
        <v>니시하치오지（西八王子)</v>
      </c>
      <c r="L50" s="107" t="str">
        <f>Worksheet2!Y50</f>
        <v>2</v>
      </c>
      <c r="M50" s="105" t="str">
        <f>CONCATENATE(Worksheet2!Z50,"",Worksheet2!AA50,"",Worksheet2!AB50,"",Worksheet2!AC50,"")</f>
        <v/>
      </c>
      <c r="N50" s="105" t="str">
        <f>CONCATENATE(Worksheet2!AD50,"",Worksheet2!AE50,"",Worksheet2!AF50,"",Worksheet2!AG50,"")</f>
        <v/>
      </c>
      <c r="P50" s="108" t="str">
        <f>Worksheet2!AI50</f>
        <v>도쿄（東京都）</v>
      </c>
      <c r="Q50" s="105" t="str">
        <f>CONCATENATE(Worksheet2!AJ50,"",Worksheet2!AK50,"",Worksheet2!AL50,"",Worksheet2!AM50,"")</f>
        <v>하치오지시(八王子市)</v>
      </c>
      <c r="R50" s="108" t="s">
        <v>33</v>
      </c>
      <c r="S50" s="105">
        <f>Worksheet2!AO50</f>
        <v>45</v>
      </c>
      <c r="T50" s="108" t="s">
        <v>34</v>
      </c>
      <c r="U50" s="105">
        <f>Worksheet2!AQ50</f>
        <v>55</v>
      </c>
      <c r="V50" s="108" t="s">
        <v>35</v>
      </c>
      <c r="W50" s="105">
        <f>Worksheet2!AS50</f>
        <v>70</v>
      </c>
      <c r="X50" s="105" t="str">
        <f>Worksheet2!AT50</f>
        <v>2LDK</v>
      </c>
      <c r="Y50" s="109" t="str">
        <f>Worksheet2!AU50</f>
        <v>51.63</v>
      </c>
      <c r="Z50" s="105" t="str">
        <f>CONCATENATE(Worksheet2!AV50,"",Worksheet2!AW50,"")</f>
        <v>RC조</v>
      </c>
      <c r="AA50" s="105">
        <f>Worksheet2!AX50</f>
        <v>1</v>
      </c>
      <c r="AB50" s="105">
        <f>Worksheet2!AY50</f>
        <v>5</v>
      </c>
      <c r="AC50" s="105">
        <f>Worksheet2!AZ50</f>
        <v>2004</v>
      </c>
      <c r="AD50" s="105" t="str">
        <f>Worksheet2!BA50</f>
        <v>2019년10월예정</v>
      </c>
      <c r="AE50" s="105" t="str">
        <f>CONCATENATE(Worksheet2!BB50,"",Worksheet2!BC50,"",Worksheet2!BD50,"",Worksheet2!BE50,"",Worksheet2!BF50,"",Worksheet2!BG50,"",Worksheet2!BH50,"",Worksheet2!BI50,"",Worksheet2!BJ50,"",Worksheet2!BK50,"",Worksheet2!BL50,"",Worksheet2!BM50,"",Worksheet2!BN50,"",Worksheet2!BO50,"",)</f>
        <v>보증인필요없음,에어컨,한국에서신청가능,워킹비자신청가능,엘리베이터,오토락,화장실욕실분리,가스렌지,실내세탁기,옷장,</v>
      </c>
      <c r="AG50" s="105">
        <f>Worksheet2!BQ50</f>
        <v>0</v>
      </c>
      <c r="AH50" s="105" t="str">
        <f>Worksheet2!BR50</f>
        <v>アムス・エステート</v>
      </c>
      <c r="AI50" s="105" t="str">
        <f>Worksheet2!BS50</f>
        <v>03-5958-0099</v>
      </c>
      <c r="AJ50" s="105" t="str">
        <f>Worksheet2!BT50</f>
        <v>03-5958-0014</v>
      </c>
      <c r="AK50" s="105">
        <f>Worksheet2!BU50</f>
        <v>50</v>
      </c>
      <c r="AL50" s="105" t="str">
        <f>Worksheet2!BV50</f>
        <v>ライフサポート</v>
      </c>
      <c r="AM50" s="105">
        <f>Worksheet2!BW50</f>
        <v>0</v>
      </c>
      <c r="AN50" s="105">
        <f>Worksheet2!BX50</f>
        <v>0</v>
      </c>
      <c r="AO50" s="108" t="s">
        <v>31</v>
      </c>
      <c r="AP50" s="105">
        <f>Worksheet2!BY50</f>
        <v>93000</v>
      </c>
      <c r="AQ50" s="105">
        <f>Worksheet2!BZ50</f>
        <v>5000</v>
      </c>
      <c r="AR50" s="105">
        <f>Worksheet2!CA50</f>
        <v>93000</v>
      </c>
      <c r="AS50" s="105">
        <f>Worksheet2!CB50</f>
        <v>93000</v>
      </c>
      <c r="AT50" s="105">
        <f>Worksheet2!CC50</f>
        <v>49000</v>
      </c>
      <c r="AU50" s="105">
        <f>Worksheet2!CD50</f>
        <v>0</v>
      </c>
      <c r="AV50" s="105">
        <f>Worksheet2!CE50</f>
        <v>15000</v>
      </c>
      <c r="AW50" s="105">
        <f>Worksheet2!CF50</f>
        <v>15000</v>
      </c>
      <c r="AX50" s="105">
        <f>Worksheet2!CG50</f>
        <v>0</v>
      </c>
      <c r="AY50" s="105">
        <f>Worksheet2!CH50</f>
        <v>100440</v>
      </c>
      <c r="AZ50" s="105">
        <f t="shared" si="1"/>
        <v>365440</v>
      </c>
    </row>
    <row r="51" spans="1:52">
      <c r="A51" s="105">
        <f>Worksheet2!A51</f>
        <v>190920050</v>
      </c>
      <c r="B51" s="105" t="str">
        <f>Worksheet2!B51</f>
        <v>맨션</v>
      </c>
      <c r="C51" s="105" t="str">
        <f>CONCATENATE(Worksheet2!C51,"",Worksheet2!D51,"",Worksheet2!E51,"",Worksheet2!F51,"",Worksheet2!G51,"",Worksheet2!H51,"",Worksheet2!I51,"")</f>
        <v>リバーストンテラス#105(리바스통테라스)★시키킹X★</v>
      </c>
      <c r="D51" s="105" t="str">
        <f>Worksheet2!K51</f>
        <v>東京都狛江市中和泉２丁目１４－５</v>
      </c>
      <c r="E51" s="106" t="str">
        <f>Worksheet2!L51</f>
        <v>105</v>
      </c>
      <c r="F51" s="105">
        <f>Worksheet2!M51</f>
        <v>37000</v>
      </c>
      <c r="G51" s="105">
        <f>Worksheet2!N51</f>
        <v>3000</v>
      </c>
      <c r="H51" s="105">
        <f>Worksheet2!O51</f>
        <v>0</v>
      </c>
      <c r="I51" s="105">
        <f>Worksheet2!P51</f>
        <v>1</v>
      </c>
      <c r="J51" s="105" t="str">
        <f>CONCATENATE(Worksheet2!Q51,"",Worksheet2!R51,"",Worksheet2!S51,"",Worksheet2!T51,"")</f>
        <v>오다큐센(小田急線)</v>
      </c>
      <c r="K51" s="105" t="str">
        <f>CONCATENATE(Worksheet2!U51,"",Worksheet2!V51,"",Worksheet2!W51,"",Worksheet2!X51,"")</f>
        <v>고마에（狛江)</v>
      </c>
      <c r="L51" s="107" t="str">
        <f>Worksheet2!Y51</f>
        <v>16</v>
      </c>
      <c r="M51" s="105" t="str">
        <f>CONCATENATE(Worksheet2!Z51,"",Worksheet2!AA51,"",Worksheet2!AB51,"",Worksheet2!AC51,"")</f>
        <v/>
      </c>
      <c r="N51" s="105" t="str">
        <f>CONCATENATE(Worksheet2!AD51,"",Worksheet2!AE51,"",Worksheet2!AF51,"",Worksheet2!AG51,"")</f>
        <v/>
      </c>
      <c r="P51" s="108" t="str">
        <f>Worksheet2!AI51</f>
        <v>도쿄（東京都）</v>
      </c>
      <c r="Q51" s="105" t="str">
        <f>CONCATENATE(Worksheet2!AJ51,"",Worksheet2!AK51,"",Worksheet2!AL51,"",Worksheet2!AM51,"")</f>
        <v>코마에시(狛江市)</v>
      </c>
      <c r="R51" s="108" t="s">
        <v>33</v>
      </c>
      <c r="S51" s="105">
        <f>Worksheet2!AO51</f>
        <v>45</v>
      </c>
      <c r="T51" s="108" t="s">
        <v>34</v>
      </c>
      <c r="U51" s="105">
        <f>Worksheet2!AQ51</f>
        <v>45</v>
      </c>
      <c r="V51" s="108" t="s">
        <v>35</v>
      </c>
      <c r="W51" s="105">
        <f>Worksheet2!AS51</f>
        <v>70</v>
      </c>
      <c r="X51" s="105" t="str">
        <f>Worksheet2!AT51</f>
        <v>1K</v>
      </c>
      <c r="Y51" s="109" t="str">
        <f>Worksheet2!AU51</f>
        <v>16.86</v>
      </c>
      <c r="Z51" s="105" t="str">
        <f>CONCATENATE(Worksheet2!AV51,"",Worksheet2!AW51,"")</f>
        <v>RC조</v>
      </c>
      <c r="AA51" s="105">
        <f>Worksheet2!AX51</f>
        <v>1</v>
      </c>
      <c r="AB51" s="105">
        <f>Worksheet2!AY51</f>
        <v>2</v>
      </c>
      <c r="AC51" s="105">
        <f>Worksheet2!AZ51</f>
        <v>1990</v>
      </c>
      <c r="AD51" s="105" t="str">
        <f>Worksheet2!BA51</f>
        <v>2019년11월예정</v>
      </c>
      <c r="AE51" s="105" t="str">
        <f>CONCATENATE(Worksheet2!BB51,"",Worksheet2!BC51,"",Worksheet2!BD51,"",Worksheet2!BE51,"",Worksheet2!BF51,"",Worksheet2!BG51,"",Worksheet2!BH51,"",Worksheet2!BI51,"",Worksheet2!BJ51,"",Worksheet2!BK51,"",Worksheet2!BL51,"",Worksheet2!BM51,"",Worksheet2!BN51,"",Worksheet2!BO51,"",)</f>
        <v>보증인필요없음,에어컨,한국에서신청가능,워킹비자신청가능,인덕션(IH),옷장,</v>
      </c>
      <c r="AG51" s="105">
        <f>Worksheet2!BQ51</f>
        <v>0</v>
      </c>
      <c r="AH51" s="105" t="str">
        <f>Worksheet2!BR51</f>
        <v>アムス・エステート</v>
      </c>
      <c r="AI51" s="105" t="str">
        <f>Worksheet2!BS51</f>
        <v>03-5958-0099</v>
      </c>
      <c r="AJ51" s="105" t="str">
        <f>Worksheet2!BT51</f>
        <v>03-5958-0014</v>
      </c>
      <c r="AK51" s="105">
        <f>Worksheet2!BU51</f>
        <v>100</v>
      </c>
      <c r="AL51" s="105" t="str">
        <f>Worksheet2!BV51</f>
        <v>ライフサポート</v>
      </c>
      <c r="AM51" s="105">
        <f>Worksheet2!BW51</f>
        <v>0</v>
      </c>
      <c r="AN51" s="105">
        <f>Worksheet2!BX51</f>
        <v>0</v>
      </c>
      <c r="AO51" s="108" t="s">
        <v>31</v>
      </c>
      <c r="AP51" s="105">
        <f>Worksheet2!BY51</f>
        <v>37000</v>
      </c>
      <c r="AQ51" s="105">
        <f>Worksheet2!BZ51</f>
        <v>3000</v>
      </c>
      <c r="AR51" s="105">
        <f>Worksheet2!CA51</f>
        <v>0</v>
      </c>
      <c r="AS51" s="105">
        <f>Worksheet2!CB51</f>
        <v>37000</v>
      </c>
      <c r="AT51" s="105">
        <f>Worksheet2!CC51</f>
        <v>20000</v>
      </c>
      <c r="AU51" s="105">
        <f>Worksheet2!CD51</f>
        <v>0</v>
      </c>
      <c r="AV51" s="105">
        <f>Worksheet2!CE51</f>
        <v>15000</v>
      </c>
      <c r="AW51" s="105">
        <f>Worksheet2!CF51</f>
        <v>15000</v>
      </c>
      <c r="AX51" s="105">
        <f>Worksheet2!CG51</f>
        <v>0</v>
      </c>
      <c r="AY51" s="105">
        <f>Worksheet2!CH51</f>
        <v>39960</v>
      </c>
      <c r="AZ51" s="105">
        <f t="shared" si="1"/>
        <v>126960</v>
      </c>
    </row>
    <row r="52" spans="1:52">
      <c r="A52" s="105">
        <f>Worksheet2!A52</f>
        <v>190920051</v>
      </c>
      <c r="B52" s="105" t="str">
        <f>Worksheet2!B52</f>
        <v>맨션</v>
      </c>
      <c r="C52" s="105" t="str">
        <f>CONCATENATE(Worksheet2!C52,"",Worksheet2!D52,"",Worksheet2!E52,"",Worksheet2!F52,"",Worksheet2!G52,"",Worksheet2!H52,"",Worksheet2!I52,"")</f>
        <v>ルミエール本宿弐番館#202(루미에루혼슈쿠니방칸)★시키킹,레이킹X★</v>
      </c>
      <c r="D52" s="105" t="str">
        <f>Worksheet2!K52</f>
        <v>東京都府中市本宿町３丁目２９－１</v>
      </c>
      <c r="E52" s="106" t="str">
        <f>Worksheet2!L52</f>
        <v>202</v>
      </c>
      <c r="F52" s="105">
        <f>Worksheet2!M52</f>
        <v>69000</v>
      </c>
      <c r="G52" s="105">
        <f>Worksheet2!N52</f>
        <v>5000</v>
      </c>
      <c r="H52" s="105">
        <f>Worksheet2!O52</f>
        <v>0</v>
      </c>
      <c r="I52" s="105">
        <f>Worksheet2!P52</f>
        <v>0</v>
      </c>
      <c r="J52" s="105" t="str">
        <f>CONCATENATE(Worksheet2!Q52,"",Worksheet2!R52,"",Worksheet2!S52,"",Worksheet2!T52,"")</f>
        <v>JR난부센(南武線)</v>
      </c>
      <c r="K52" s="105" t="str">
        <f>CONCATENATE(Worksheet2!U52,"",Worksheet2!V52,"",Worksheet2!W52,"",Worksheet2!X52,"")</f>
        <v>니시후（西府)</v>
      </c>
      <c r="L52" s="107" t="str">
        <f>Worksheet2!Y52</f>
        <v>11</v>
      </c>
      <c r="M52" s="105" t="str">
        <f>CONCATENATE(Worksheet2!Z52,"",Worksheet2!AA52,"",Worksheet2!AB52,"",Worksheet2!AC52,"")</f>
        <v/>
      </c>
      <c r="N52" s="105" t="str">
        <f>CONCATENATE(Worksheet2!AD52,"",Worksheet2!AE52,"",Worksheet2!AF52,"",Worksheet2!AG52,"")</f>
        <v/>
      </c>
      <c r="P52" s="108" t="str">
        <f>Worksheet2!AI52</f>
        <v>도쿄（東京都）</v>
      </c>
      <c r="Q52" s="105" t="str">
        <f>CONCATENATE(Worksheet2!AJ52,"",Worksheet2!AK52,"",Worksheet2!AL52,"",Worksheet2!AM52,"")</f>
        <v>후츄시(府中市)</v>
      </c>
      <c r="R52" s="108" t="s">
        <v>33</v>
      </c>
      <c r="S52" s="105">
        <f>Worksheet2!AO52</f>
        <v>45</v>
      </c>
      <c r="T52" s="108" t="s">
        <v>34</v>
      </c>
      <c r="U52" s="105">
        <f>Worksheet2!AQ52</f>
        <v>50</v>
      </c>
      <c r="V52" s="108" t="s">
        <v>35</v>
      </c>
      <c r="W52" s="105">
        <f>Worksheet2!AS52</f>
        <v>75</v>
      </c>
      <c r="X52" s="105" t="str">
        <f>Worksheet2!AT52</f>
        <v>2DK</v>
      </c>
      <c r="Y52" s="109" t="str">
        <f>Worksheet2!AU52</f>
        <v>36.54</v>
      </c>
      <c r="Z52" s="105" t="str">
        <f>CONCATENATE(Worksheet2!AV52,"",Worksheet2!AW52,"")</f>
        <v>RC조</v>
      </c>
      <c r="AA52" s="105">
        <f>Worksheet2!AX52</f>
        <v>2</v>
      </c>
      <c r="AB52" s="105">
        <f>Worksheet2!AY52</f>
        <v>2</v>
      </c>
      <c r="AC52" s="105">
        <f>Worksheet2!AZ52</f>
        <v>1979</v>
      </c>
      <c r="AD52" s="105" t="str">
        <f>Worksheet2!BA52</f>
        <v>즉시</v>
      </c>
      <c r="AE52" s="105" t="str">
        <f>CONCATENATE(Worksheet2!BB52,"",Worksheet2!BC52,"",Worksheet2!BD52,"",Worksheet2!BE52,"",Worksheet2!BF52,"",Worksheet2!BG52,"",Worksheet2!BH52,"",Worksheet2!BI52,"",Worksheet2!BJ52,"",Worksheet2!BK52,"",Worksheet2!BL52,"",Worksheet2!BM52,"",Worksheet2!BN52,"",Worksheet2!BO52,"",)</f>
        <v>보증인필요없음,에어컨,2층이상,한국에서신청가능,워킹비자신청가능,화장실욕실분리,가스렌지,실내세탁기,옷장,</v>
      </c>
      <c r="AG52" s="105">
        <f>Worksheet2!BQ52</f>
        <v>0</v>
      </c>
      <c r="AH52" s="105" t="str">
        <f>Worksheet2!BR52</f>
        <v>アムス・エステート</v>
      </c>
      <c r="AI52" s="105" t="str">
        <f>Worksheet2!BS52</f>
        <v>03-5958-0099</v>
      </c>
      <c r="AJ52" s="105" t="str">
        <f>Worksheet2!BT52</f>
        <v>03-5958-0014</v>
      </c>
      <c r="AK52" s="105">
        <f>Worksheet2!BU52</f>
        <v>150</v>
      </c>
      <c r="AL52" s="105" t="str">
        <f>Worksheet2!BV52</f>
        <v>ライフサポート</v>
      </c>
      <c r="AM52" s="105">
        <f>Worksheet2!BW52</f>
        <v>0</v>
      </c>
      <c r="AN52" s="105">
        <f>Worksheet2!BX52</f>
        <v>0</v>
      </c>
      <c r="AO52" s="108" t="s">
        <v>31</v>
      </c>
      <c r="AP52" s="105">
        <f>Worksheet2!BY52</f>
        <v>69000</v>
      </c>
      <c r="AQ52" s="105">
        <f>Worksheet2!BZ52</f>
        <v>5000</v>
      </c>
      <c r="AR52" s="105">
        <f>Worksheet2!CA52</f>
        <v>0</v>
      </c>
      <c r="AS52" s="105">
        <f>Worksheet2!CB52</f>
        <v>0</v>
      </c>
      <c r="AT52" s="105">
        <f>Worksheet2!CC52</f>
        <v>37000</v>
      </c>
      <c r="AU52" s="105">
        <f>Worksheet2!CD52</f>
        <v>0</v>
      </c>
      <c r="AV52" s="105">
        <f>Worksheet2!CE52</f>
        <v>15000</v>
      </c>
      <c r="AW52" s="105">
        <f>Worksheet2!CF52</f>
        <v>15000</v>
      </c>
      <c r="AX52" s="105">
        <f>Worksheet2!CG52</f>
        <v>0</v>
      </c>
      <c r="AY52" s="105">
        <f>Worksheet2!CH52</f>
        <v>74520</v>
      </c>
      <c r="AZ52" s="105">
        <f t="shared" si="1"/>
        <v>141520</v>
      </c>
    </row>
    <row r="53" spans="1:52">
      <c r="A53" s="105">
        <f>Worksheet2!A53</f>
        <v>190920052</v>
      </c>
      <c r="B53" s="105" t="str">
        <f>Worksheet2!B53</f>
        <v>맨션</v>
      </c>
      <c r="C53" s="105" t="str">
        <f>CONCATENATE(Worksheet2!C53,"",Worksheet2!D53,"",Worksheet2!E53,"",Worksheet2!F53,"",Worksheet2!G53,"",Worksheet2!H53,"",Worksheet2!I53,"")</f>
        <v>ルミエール本宿弐番館#203(루미에루혼슈쿠니방칸)★시키킹,레이킹X★</v>
      </c>
      <c r="D53" s="105" t="str">
        <f>Worksheet2!K53</f>
        <v>東京都府中市本宿町３丁目２９－１</v>
      </c>
      <c r="E53" s="106" t="str">
        <f>Worksheet2!L53</f>
        <v>203</v>
      </c>
      <c r="F53" s="105">
        <f>Worksheet2!M53</f>
        <v>69000</v>
      </c>
      <c r="G53" s="105">
        <f>Worksheet2!N53</f>
        <v>5000</v>
      </c>
      <c r="H53" s="105">
        <f>Worksheet2!O53</f>
        <v>0</v>
      </c>
      <c r="I53" s="105">
        <f>Worksheet2!P53</f>
        <v>0</v>
      </c>
      <c r="J53" s="105" t="str">
        <f>CONCATENATE(Worksheet2!Q53,"",Worksheet2!R53,"",Worksheet2!S53,"",Worksheet2!T53,"")</f>
        <v>JR난부센(南武線)</v>
      </c>
      <c r="K53" s="105" t="str">
        <f>CONCATENATE(Worksheet2!U53,"",Worksheet2!V53,"",Worksheet2!W53,"",Worksheet2!X53,"")</f>
        <v>니시후（西府)</v>
      </c>
      <c r="L53" s="107" t="str">
        <f>Worksheet2!Y53</f>
        <v>11</v>
      </c>
      <c r="M53" s="105" t="str">
        <f>CONCATENATE(Worksheet2!Z53,"",Worksheet2!AA53,"",Worksheet2!AB53,"",Worksheet2!AC53,"")</f>
        <v/>
      </c>
      <c r="N53" s="105" t="str">
        <f>CONCATENATE(Worksheet2!AD53,"",Worksheet2!AE53,"",Worksheet2!AF53,"",Worksheet2!AG53,"")</f>
        <v/>
      </c>
      <c r="P53" s="108" t="str">
        <f>Worksheet2!AI53</f>
        <v>도쿄（東京都）</v>
      </c>
      <c r="Q53" s="105" t="str">
        <f>CONCATENATE(Worksheet2!AJ53,"",Worksheet2!AK53,"",Worksheet2!AL53,"",Worksheet2!AM53,"")</f>
        <v>후츄시(府中市)</v>
      </c>
      <c r="R53" s="108" t="s">
        <v>33</v>
      </c>
      <c r="S53" s="105">
        <f>Worksheet2!AO53</f>
        <v>45</v>
      </c>
      <c r="T53" s="108" t="s">
        <v>34</v>
      </c>
      <c r="U53" s="105">
        <f>Worksheet2!AQ53</f>
        <v>50</v>
      </c>
      <c r="V53" s="108" t="s">
        <v>35</v>
      </c>
      <c r="W53" s="105">
        <f>Worksheet2!AS53</f>
        <v>75</v>
      </c>
      <c r="X53" s="105" t="str">
        <f>Worksheet2!AT53</f>
        <v>2DK</v>
      </c>
      <c r="Y53" s="109" t="str">
        <f>Worksheet2!AU53</f>
        <v>36.54</v>
      </c>
      <c r="Z53" s="105" t="str">
        <f>CONCATENATE(Worksheet2!AV53,"",Worksheet2!AW53,"")</f>
        <v>RC조</v>
      </c>
      <c r="AA53" s="105">
        <f>Worksheet2!AX53</f>
        <v>2</v>
      </c>
      <c r="AB53" s="105">
        <f>Worksheet2!AY53</f>
        <v>2</v>
      </c>
      <c r="AC53" s="105">
        <f>Worksheet2!AZ53</f>
        <v>1979</v>
      </c>
      <c r="AD53" s="105" t="str">
        <f>Worksheet2!BA53</f>
        <v>2019년9월예정</v>
      </c>
      <c r="AE53" s="105" t="str">
        <f>CONCATENATE(Worksheet2!BB53,"",Worksheet2!BC53,"",Worksheet2!BD53,"",Worksheet2!BE53,"",Worksheet2!BF53,"",Worksheet2!BG53,"",Worksheet2!BH53,"",Worksheet2!BI53,"",Worksheet2!BJ53,"",Worksheet2!BK53,"",Worksheet2!BL53,"",Worksheet2!BM53,"",Worksheet2!BN53,"",Worksheet2!BO53,"",)</f>
        <v>보증인필요없음,에어컨,2층이상,한국에서신청가능,워킹비자신청가능,화장실욕실분리,가스렌지,실내세탁기,옷장,2인입주상담,</v>
      </c>
      <c r="AG53" s="105">
        <f>Worksheet2!BQ53</f>
        <v>0</v>
      </c>
      <c r="AH53" s="105" t="str">
        <f>Worksheet2!BR53</f>
        <v>アムス・エステート</v>
      </c>
      <c r="AI53" s="105" t="str">
        <f>Worksheet2!BS53</f>
        <v>03-5958-0099</v>
      </c>
      <c r="AJ53" s="105" t="str">
        <f>Worksheet2!BT53</f>
        <v>03-5958-0014</v>
      </c>
      <c r="AK53" s="105">
        <f>Worksheet2!BU53</f>
        <v>50</v>
      </c>
      <c r="AL53" s="105" t="str">
        <f>Worksheet2!BV53</f>
        <v>ライフサポート</v>
      </c>
      <c r="AM53" s="105">
        <f>Worksheet2!BW53</f>
        <v>0</v>
      </c>
      <c r="AN53" s="105">
        <f>Worksheet2!BX53</f>
        <v>0</v>
      </c>
      <c r="AO53" s="108" t="s">
        <v>31</v>
      </c>
      <c r="AP53" s="105">
        <f>Worksheet2!BY53</f>
        <v>69000</v>
      </c>
      <c r="AQ53" s="105">
        <f>Worksheet2!BZ53</f>
        <v>5000</v>
      </c>
      <c r="AR53" s="105">
        <f>Worksheet2!CA53</f>
        <v>0</v>
      </c>
      <c r="AS53" s="105">
        <f>Worksheet2!CB53</f>
        <v>0</v>
      </c>
      <c r="AT53" s="105">
        <f>Worksheet2!CC53</f>
        <v>37000</v>
      </c>
      <c r="AU53" s="105">
        <f>Worksheet2!CD53</f>
        <v>0</v>
      </c>
      <c r="AV53" s="105">
        <f>Worksheet2!CE53</f>
        <v>15000</v>
      </c>
      <c r="AW53" s="105">
        <f>Worksheet2!CF53</f>
        <v>15000</v>
      </c>
      <c r="AX53" s="105">
        <f>Worksheet2!CG53</f>
        <v>0</v>
      </c>
      <c r="AY53" s="105">
        <f>Worksheet2!CH53</f>
        <v>74520</v>
      </c>
      <c r="AZ53" s="105">
        <f t="shared" si="1"/>
        <v>141520</v>
      </c>
    </row>
    <row r="54" spans="1:52">
      <c r="A54" s="105">
        <f>Worksheet2!A54</f>
        <v>190920053</v>
      </c>
      <c r="B54" s="105" t="str">
        <f>Worksheet2!B54</f>
        <v>맨션</v>
      </c>
      <c r="C54" s="105" t="str">
        <f>CONCATENATE(Worksheet2!C54,"",Worksheet2!D54,"",Worksheet2!E54,"",Worksheet2!F54,"",Worksheet2!G54,"",Worksheet2!H54,"",Worksheet2!I54,"")</f>
        <v>ルミエール本宿壱番館#102(루미에루혼슈이치방칸)★시키킹,레이킹X★</v>
      </c>
      <c r="D54" s="105" t="str">
        <f>Worksheet2!K54</f>
        <v>東京都府中市本宿町３丁目２９－１</v>
      </c>
      <c r="E54" s="106" t="str">
        <f>Worksheet2!L54</f>
        <v>102</v>
      </c>
      <c r="F54" s="105">
        <f>Worksheet2!M54</f>
        <v>67000</v>
      </c>
      <c r="G54" s="105">
        <f>Worksheet2!N54</f>
        <v>5000</v>
      </c>
      <c r="H54" s="105">
        <f>Worksheet2!O54</f>
        <v>0</v>
      </c>
      <c r="I54" s="105">
        <f>Worksheet2!P54</f>
        <v>0</v>
      </c>
      <c r="J54" s="105" t="str">
        <f>CONCATENATE(Worksheet2!Q54,"",Worksheet2!R54,"",Worksheet2!S54,"",Worksheet2!T54,"")</f>
        <v>JR난부센(南武線)</v>
      </c>
      <c r="K54" s="105" t="str">
        <f>CONCATENATE(Worksheet2!U54,"",Worksheet2!V54,"",Worksheet2!W54,"",Worksheet2!X54,"")</f>
        <v>니시후（西府)</v>
      </c>
      <c r="L54" s="107" t="str">
        <f>Worksheet2!Y54</f>
        <v>9</v>
      </c>
      <c r="M54" s="105" t="str">
        <f>CONCATENATE(Worksheet2!Z54,"",Worksheet2!AA54,"",Worksheet2!AB54,"",Worksheet2!AC54,"")</f>
        <v/>
      </c>
      <c r="N54" s="105" t="str">
        <f>CONCATENATE(Worksheet2!AD54,"",Worksheet2!AE54,"",Worksheet2!AF54,"",Worksheet2!AG54,"")</f>
        <v/>
      </c>
      <c r="P54" s="108" t="str">
        <f>Worksheet2!AI54</f>
        <v>도쿄（東京都）</v>
      </c>
      <c r="Q54" s="105" t="str">
        <f>CONCATENATE(Worksheet2!AJ54,"",Worksheet2!AK54,"",Worksheet2!AL54,"",Worksheet2!AM54,"")</f>
        <v>후츄시(府中市)</v>
      </c>
      <c r="R54" s="108" t="s">
        <v>33</v>
      </c>
      <c r="S54" s="105">
        <f>Worksheet2!AO54</f>
        <v>45</v>
      </c>
      <c r="T54" s="108" t="s">
        <v>34</v>
      </c>
      <c r="U54" s="105">
        <f>Worksheet2!AQ54</f>
        <v>50</v>
      </c>
      <c r="V54" s="108" t="s">
        <v>35</v>
      </c>
      <c r="W54" s="105">
        <f>Worksheet2!AS54</f>
        <v>75</v>
      </c>
      <c r="X54" s="105" t="str">
        <f>Worksheet2!AT54</f>
        <v>2DK</v>
      </c>
      <c r="Y54" s="109" t="str">
        <f>Worksheet2!AU54</f>
        <v>36.54</v>
      </c>
      <c r="Z54" s="105" t="str">
        <f>CONCATENATE(Worksheet2!AV54,"",Worksheet2!AW54,"")</f>
        <v>RC조</v>
      </c>
      <c r="AA54" s="105">
        <f>Worksheet2!AX54</f>
        <v>1</v>
      </c>
      <c r="AB54" s="105">
        <f>Worksheet2!AY54</f>
        <v>2</v>
      </c>
      <c r="AC54" s="105">
        <f>Worksheet2!AZ54</f>
        <v>1979</v>
      </c>
      <c r="AD54" s="105" t="str">
        <f>Worksheet2!BA54</f>
        <v>2019년11월예정</v>
      </c>
      <c r="AE54" s="105" t="str">
        <f>CONCATENATE(Worksheet2!BB54,"",Worksheet2!BC54,"",Worksheet2!BD54,"",Worksheet2!BE54,"",Worksheet2!BF54,"",Worksheet2!BG54,"",Worksheet2!BH54,"",Worksheet2!BI54,"",Worksheet2!BJ54,"",Worksheet2!BK54,"",Worksheet2!BL54,"",Worksheet2!BM54,"",Worksheet2!BN54,"",Worksheet2!BO54,"",)</f>
        <v>보증인필요없음,에어컨,한국에서신청가능,워킹비자신청가능,화장실욕실분리,가스렌지,실내세탁기,옷장,</v>
      </c>
      <c r="AG54" s="105">
        <f>Worksheet2!BQ54</f>
        <v>0</v>
      </c>
      <c r="AH54" s="105" t="str">
        <f>Worksheet2!BR54</f>
        <v>アムス・エステート</v>
      </c>
      <c r="AI54" s="105" t="str">
        <f>Worksheet2!BS54</f>
        <v>03-5958-0099</v>
      </c>
      <c r="AJ54" s="105" t="str">
        <f>Worksheet2!BT54</f>
        <v>03-5958-0014</v>
      </c>
      <c r="AK54" s="105">
        <f>Worksheet2!BU54</f>
        <v>50</v>
      </c>
      <c r="AL54" s="105" t="str">
        <f>Worksheet2!BV54</f>
        <v>ライフサポート</v>
      </c>
      <c r="AM54" s="105">
        <f>Worksheet2!BW54</f>
        <v>0</v>
      </c>
      <c r="AN54" s="105">
        <f>Worksheet2!BX54</f>
        <v>0</v>
      </c>
      <c r="AO54" s="108" t="s">
        <v>31</v>
      </c>
      <c r="AP54" s="105">
        <f>Worksheet2!BY54</f>
        <v>67000</v>
      </c>
      <c r="AQ54" s="105">
        <f>Worksheet2!BZ54</f>
        <v>5000</v>
      </c>
      <c r="AR54" s="105">
        <f>Worksheet2!CA54</f>
        <v>0</v>
      </c>
      <c r="AS54" s="105">
        <f>Worksheet2!CB54</f>
        <v>0</v>
      </c>
      <c r="AT54" s="105">
        <f>Worksheet2!CC54</f>
        <v>36000</v>
      </c>
      <c r="AU54" s="105">
        <f>Worksheet2!CD54</f>
        <v>0</v>
      </c>
      <c r="AV54" s="105">
        <f>Worksheet2!CE54</f>
        <v>15000</v>
      </c>
      <c r="AW54" s="105">
        <f>Worksheet2!CF54</f>
        <v>15000</v>
      </c>
      <c r="AX54" s="105">
        <f>Worksheet2!CG54</f>
        <v>0</v>
      </c>
      <c r="AY54" s="105">
        <f>Worksheet2!CH54</f>
        <v>72360</v>
      </c>
      <c r="AZ54" s="105">
        <f t="shared" si="1"/>
        <v>138360</v>
      </c>
    </row>
    <row r="55" spans="1:52">
      <c r="A55" s="105">
        <f>Worksheet2!A55</f>
        <v>190920054</v>
      </c>
      <c r="B55" s="105" t="str">
        <f>Worksheet2!B55</f>
        <v>맨션</v>
      </c>
      <c r="C55" s="105" t="str">
        <f>CONCATENATE(Worksheet2!C55,"",Worksheet2!D55,"",Worksheet2!E55,"",Worksheet2!F55,"",Worksheet2!G55,"",Worksheet2!H55,"",Worksheet2!I55,"")</f>
        <v>ルミエール本宿参番館#202(루미에루혼슈삼방칸)★월세1개월무료,시키킹,레이킹X★</v>
      </c>
      <c r="D55" s="105" t="str">
        <f>Worksheet2!K55</f>
        <v>東京都府中市本宿町３丁目２９－３</v>
      </c>
      <c r="E55" s="106" t="str">
        <f>Worksheet2!L55</f>
        <v>202</v>
      </c>
      <c r="F55" s="105">
        <f>Worksheet2!M55</f>
        <v>68000</v>
      </c>
      <c r="G55" s="105">
        <f>Worksheet2!N55</f>
        <v>5000</v>
      </c>
      <c r="H55" s="105">
        <f>Worksheet2!O55</f>
        <v>0</v>
      </c>
      <c r="I55" s="105">
        <f>Worksheet2!P55</f>
        <v>0</v>
      </c>
      <c r="J55" s="105" t="str">
        <f>CONCATENATE(Worksheet2!Q55,"",Worksheet2!R55,"",Worksheet2!S55,"",Worksheet2!T55,"")</f>
        <v>JR난부센(南武線)</v>
      </c>
      <c r="K55" s="105" t="str">
        <f>CONCATENATE(Worksheet2!U55,"",Worksheet2!V55,"",Worksheet2!W55,"",Worksheet2!X55,"")</f>
        <v>니시후（西府)</v>
      </c>
      <c r="L55" s="107" t="str">
        <f>Worksheet2!Y55</f>
        <v>11</v>
      </c>
      <c r="M55" s="105" t="str">
        <f>CONCATENATE(Worksheet2!Z55,"",Worksheet2!AA55,"",Worksheet2!AB55,"",Worksheet2!AC55,"")</f>
        <v/>
      </c>
      <c r="N55" s="105" t="str">
        <f>CONCATENATE(Worksheet2!AD55,"",Worksheet2!AE55,"",Worksheet2!AF55,"",Worksheet2!AG55,"")</f>
        <v/>
      </c>
      <c r="P55" s="108" t="str">
        <f>Worksheet2!AI55</f>
        <v>도쿄（東京都）</v>
      </c>
      <c r="Q55" s="105" t="str">
        <f>CONCATENATE(Worksheet2!AJ55,"",Worksheet2!AK55,"",Worksheet2!AL55,"",Worksheet2!AM55,"")</f>
        <v>후츄시(府中市)</v>
      </c>
      <c r="R55" s="108" t="s">
        <v>33</v>
      </c>
      <c r="S55" s="105">
        <f>Worksheet2!AO55</f>
        <v>45</v>
      </c>
      <c r="T55" s="108" t="s">
        <v>34</v>
      </c>
      <c r="U55" s="105">
        <f>Worksheet2!AQ55</f>
        <v>50</v>
      </c>
      <c r="V55" s="108" t="s">
        <v>35</v>
      </c>
      <c r="W55" s="105">
        <f>Worksheet2!AS55</f>
        <v>75</v>
      </c>
      <c r="X55" s="105" t="str">
        <f>Worksheet2!AT55</f>
        <v>2DK</v>
      </c>
      <c r="Y55" s="109" t="str">
        <f>Worksheet2!AU55</f>
        <v>36.54</v>
      </c>
      <c r="Z55" s="105" t="str">
        <f>CONCATENATE(Worksheet2!AV55,"",Worksheet2!AW55,"")</f>
        <v>RC조</v>
      </c>
      <c r="AA55" s="105">
        <f>Worksheet2!AX55</f>
        <v>2</v>
      </c>
      <c r="AB55" s="105">
        <f>Worksheet2!AY55</f>
        <v>2</v>
      </c>
      <c r="AC55" s="105">
        <f>Worksheet2!AZ55</f>
        <v>1981</v>
      </c>
      <c r="AD55" s="105" t="str">
        <f>Worksheet2!BA55</f>
        <v>즉시</v>
      </c>
      <c r="AE55" s="105" t="str">
        <f>CONCATENATE(Worksheet2!BB55,"",Worksheet2!BC55,"",Worksheet2!BD55,"",Worksheet2!BE55,"",Worksheet2!BF55,"",Worksheet2!BG55,"",Worksheet2!BH55,"",Worksheet2!BI55,"",Worksheet2!BJ55,"",Worksheet2!BK55,"",Worksheet2!BL55,"",Worksheet2!BM55,"",Worksheet2!BN55,"",Worksheet2!BO55,"",)</f>
        <v>보증인필요없음,에어컨,2층이상,한국에서신청가능,워킹비자신청가능,화장실욕실분리,가스렌지,실내세탁기,옷장,</v>
      </c>
      <c r="AG55" s="105">
        <f>Worksheet2!BQ55</f>
        <v>0</v>
      </c>
      <c r="AH55" s="105" t="str">
        <f>Worksheet2!BR55</f>
        <v>アムス・エステート</v>
      </c>
      <c r="AI55" s="105" t="str">
        <f>Worksheet2!BS55</f>
        <v>03-5958-0099</v>
      </c>
      <c r="AJ55" s="105" t="str">
        <f>Worksheet2!BT55</f>
        <v>03-5958-0014</v>
      </c>
      <c r="AK55" s="105">
        <f>Worksheet2!BU55</f>
        <v>100</v>
      </c>
      <c r="AL55" s="105" t="str">
        <f>Worksheet2!BV55</f>
        <v>ライフサポート</v>
      </c>
      <c r="AM55" s="105">
        <f>Worksheet2!BW55</f>
        <v>0</v>
      </c>
      <c r="AN55" s="105">
        <f>Worksheet2!BX55</f>
        <v>0</v>
      </c>
      <c r="AO55" s="108" t="s">
        <v>31</v>
      </c>
      <c r="AP55" s="105">
        <f>Worksheet2!BY55</f>
        <v>68000</v>
      </c>
      <c r="AQ55" s="105">
        <f>Worksheet2!BZ55</f>
        <v>5000</v>
      </c>
      <c r="AR55" s="105">
        <f>Worksheet2!CA55</f>
        <v>0</v>
      </c>
      <c r="AS55" s="105">
        <f>Worksheet2!CB55</f>
        <v>0</v>
      </c>
      <c r="AT55" s="105">
        <f>Worksheet2!CC55</f>
        <v>36500</v>
      </c>
      <c r="AU55" s="105">
        <f>Worksheet2!CD55</f>
        <v>0</v>
      </c>
      <c r="AV55" s="105">
        <f>Worksheet2!CE55</f>
        <v>15000</v>
      </c>
      <c r="AW55" s="105">
        <f>Worksheet2!CF55</f>
        <v>15000</v>
      </c>
      <c r="AX55" s="105">
        <f>Worksheet2!CG55</f>
        <v>0</v>
      </c>
      <c r="AY55" s="105">
        <f>Worksheet2!CH55</f>
        <v>73440</v>
      </c>
      <c r="AZ55" s="105">
        <f t="shared" si="1"/>
        <v>139940</v>
      </c>
    </row>
    <row r="56" spans="1:52">
      <c r="A56" s="105">
        <f>Worksheet2!A56</f>
        <v>190920055</v>
      </c>
      <c r="B56" s="105" t="str">
        <f>Worksheet2!B56</f>
        <v>맨션</v>
      </c>
      <c r="C56" s="105" t="str">
        <f>CONCATENATE(Worksheet2!C56,"",Worksheet2!D56,"",Worksheet2!E56,"",Worksheet2!F56,"",Worksheet2!G56,"",Worksheet2!H56,"",Worksheet2!I56,"")</f>
        <v>ワコーレよみうりランド#103(와코레요미우리란도)★시키킹,레이킹X★</v>
      </c>
      <c r="D56" s="105" t="str">
        <f>Worksheet2!K56</f>
        <v>東京都稲城市矢野口１７０７－５</v>
      </c>
      <c r="E56" s="106" t="str">
        <f>Worksheet2!L56</f>
        <v>103</v>
      </c>
      <c r="F56" s="105">
        <f>Worksheet2!M56</f>
        <v>33000</v>
      </c>
      <c r="G56" s="105">
        <f>Worksheet2!N56</f>
        <v>5000</v>
      </c>
      <c r="H56" s="105">
        <f>Worksheet2!O56</f>
        <v>0</v>
      </c>
      <c r="I56" s="105">
        <f>Worksheet2!P56</f>
        <v>0</v>
      </c>
      <c r="J56" s="105" t="str">
        <f>CONCATENATE(Worksheet2!Q56,"",Worksheet2!R56,"",Worksheet2!S56,"",Worksheet2!T56,"")</f>
        <v>JR난부센(南武線)</v>
      </c>
      <c r="K56" s="105" t="str">
        <f>CONCATENATE(Worksheet2!U56,"",Worksheet2!V56,"",Worksheet2!W56,"",Worksheet2!X56,"")</f>
        <v>야노쿠치（矢野口)</v>
      </c>
      <c r="L56" s="107" t="str">
        <f>Worksheet2!Y56</f>
        <v>7</v>
      </c>
      <c r="M56" s="105" t="str">
        <f>CONCATENATE(Worksheet2!Z56,"",Worksheet2!AA56,"",Worksheet2!AB56,"",Worksheet2!AC56,"")</f>
        <v/>
      </c>
      <c r="N56" s="105" t="str">
        <f>CONCATENATE(Worksheet2!AD56,"",Worksheet2!AE56,"",Worksheet2!AF56,"",Worksheet2!AG56,"")</f>
        <v/>
      </c>
      <c r="P56" s="108" t="str">
        <f>Worksheet2!AI56</f>
        <v>도쿄（東京都）</v>
      </c>
      <c r="Q56" s="105" t="str">
        <f>CONCATENATE(Worksheet2!AJ56,"",Worksheet2!AK56,"",Worksheet2!AL56,"",Worksheet2!AM56,"")</f>
        <v>이나기시(稲城市)</v>
      </c>
      <c r="R56" s="108" t="s">
        <v>33</v>
      </c>
      <c r="S56" s="105">
        <f>Worksheet2!AO56</f>
        <v>45</v>
      </c>
      <c r="T56" s="108" t="s">
        <v>34</v>
      </c>
      <c r="U56" s="105">
        <f>Worksheet2!AQ56</f>
        <v>50</v>
      </c>
      <c r="V56" s="108" t="s">
        <v>35</v>
      </c>
      <c r="W56" s="105">
        <f>Worksheet2!AS56</f>
        <v>70</v>
      </c>
      <c r="X56" s="105" t="str">
        <f>Worksheet2!AT56</f>
        <v>1K</v>
      </c>
      <c r="Y56" s="109" t="str">
        <f>Worksheet2!AU56</f>
        <v>16.40</v>
      </c>
      <c r="Z56" s="105" t="str">
        <f>CONCATENATE(Worksheet2!AV56,"",Worksheet2!AW56,"")</f>
        <v>RC조</v>
      </c>
      <c r="AA56" s="105">
        <f>Worksheet2!AX56</f>
        <v>1</v>
      </c>
      <c r="AB56" s="105">
        <f>Worksheet2!AY56</f>
        <v>5</v>
      </c>
      <c r="AC56" s="105">
        <f>Worksheet2!AZ56</f>
        <v>1992</v>
      </c>
      <c r="AD56" s="105" t="str">
        <f>Worksheet2!BA56</f>
        <v>즉시</v>
      </c>
      <c r="AE56" s="105" t="str">
        <f>CONCATENATE(Worksheet2!BB56,"",Worksheet2!BC56,"",Worksheet2!BD56,"",Worksheet2!BE56,"",Worksheet2!BF56,"",Worksheet2!BG56,"",Worksheet2!BH56,"",Worksheet2!BI56,"",Worksheet2!BJ56,"",Worksheet2!BK56,"",Worksheet2!BL56,"",Worksheet2!BM56,"",Worksheet2!BN56,"",Worksheet2!BO56,"",)</f>
        <v>보증인필요없음,에어컨,한국에서신청가능,워킹비자신청가능,엘리베이터,오토락,인덕션(IH),옷장,</v>
      </c>
      <c r="AG56" s="105">
        <f>Worksheet2!BQ56</f>
        <v>0</v>
      </c>
      <c r="AH56" s="105" t="str">
        <f>Worksheet2!BR56</f>
        <v>アムス・エステート</v>
      </c>
      <c r="AI56" s="105" t="str">
        <f>Worksheet2!BS56</f>
        <v>03-5958-0099</v>
      </c>
      <c r="AJ56" s="105" t="str">
        <f>Worksheet2!BT56</f>
        <v>03-5958-0014</v>
      </c>
      <c r="AK56" s="105">
        <f>Worksheet2!BU56</f>
        <v>100</v>
      </c>
      <c r="AL56" s="105" t="str">
        <f>Worksheet2!BV56</f>
        <v>ライフサポート</v>
      </c>
      <c r="AM56" s="105">
        <f>Worksheet2!BW56</f>
        <v>0</v>
      </c>
      <c r="AN56" s="105">
        <f>Worksheet2!BX56</f>
        <v>0</v>
      </c>
      <c r="AO56" s="108" t="s">
        <v>31</v>
      </c>
      <c r="AP56" s="105">
        <f>Worksheet2!BY56</f>
        <v>33000</v>
      </c>
      <c r="AQ56" s="105">
        <f>Worksheet2!BZ56</f>
        <v>5000</v>
      </c>
      <c r="AR56" s="105">
        <f>Worksheet2!CA56</f>
        <v>0</v>
      </c>
      <c r="AS56" s="105">
        <f>Worksheet2!CB56</f>
        <v>0</v>
      </c>
      <c r="AT56" s="105">
        <f>Worksheet2!CC56</f>
        <v>19000</v>
      </c>
      <c r="AU56" s="105">
        <f>Worksheet2!CD56</f>
        <v>0</v>
      </c>
      <c r="AV56" s="105">
        <f>Worksheet2!CE56</f>
        <v>15000</v>
      </c>
      <c r="AW56" s="105">
        <f>Worksheet2!CF56</f>
        <v>15000</v>
      </c>
      <c r="AX56" s="105">
        <f>Worksheet2!CG56</f>
        <v>0</v>
      </c>
      <c r="AY56" s="105">
        <f>Worksheet2!CH56</f>
        <v>35640</v>
      </c>
      <c r="AZ56" s="105">
        <f t="shared" si="1"/>
        <v>84640</v>
      </c>
    </row>
    <row r="57" spans="1:52">
      <c r="A57" s="105">
        <f>Worksheet2!A57</f>
        <v>190920056</v>
      </c>
      <c r="B57" s="105" t="str">
        <f>Worksheet2!B57</f>
        <v>맨션</v>
      </c>
      <c r="C57" s="105" t="str">
        <f>CONCATENATE(Worksheet2!C57,"",Worksheet2!D57,"",Worksheet2!E57,"",Worksheet2!F57,"",Worksheet2!G57,"",Worksheet2!H57,"",Worksheet2!I57,"")</f>
        <v>共立リライアンス上野町Ⅰ#106(쿄우리츠리라이안스우에노마치Ⅰ)★시키킹X★</v>
      </c>
      <c r="D57" s="105" t="str">
        <f>Worksheet2!K57</f>
        <v>東京都八王子市上野町１６－２</v>
      </c>
      <c r="E57" s="106" t="str">
        <f>Worksheet2!L57</f>
        <v>106</v>
      </c>
      <c r="F57" s="105">
        <f>Worksheet2!M57</f>
        <v>30000</v>
      </c>
      <c r="G57" s="105">
        <f>Worksheet2!N57</f>
        <v>6000</v>
      </c>
      <c r="H57" s="105">
        <f>Worksheet2!O57</f>
        <v>0</v>
      </c>
      <c r="I57" s="105">
        <f>Worksheet2!P57</f>
        <v>1</v>
      </c>
      <c r="J57" s="105" t="str">
        <f>CONCATENATE(Worksheet2!Q57,"",Worksheet2!R57,"",Worksheet2!S57,"",Worksheet2!T57,"")</f>
        <v>케이오센(京王線)</v>
      </c>
      <c r="K57" s="105" t="str">
        <f>CONCATENATE(Worksheet2!U57,"",Worksheet2!V57,"",Worksheet2!W57,"",Worksheet2!X57,"")</f>
        <v>케이오하치오지（京王八王子)</v>
      </c>
      <c r="L57" s="107" t="str">
        <f>Worksheet2!Y57</f>
        <v>16</v>
      </c>
      <c r="M57" s="105" t="str">
        <f>CONCATENATE(Worksheet2!Z57,"",Worksheet2!AA57,"",Worksheet2!AB57,"",Worksheet2!AC57,"")</f>
        <v/>
      </c>
      <c r="N57" s="105" t="str">
        <f>CONCATENATE(Worksheet2!AD57,"",Worksheet2!AE57,"",Worksheet2!AF57,"",Worksheet2!AG57,"")</f>
        <v/>
      </c>
      <c r="P57" s="108" t="str">
        <f>Worksheet2!AI57</f>
        <v>도쿄（東京都）</v>
      </c>
      <c r="Q57" s="105" t="str">
        <f>CONCATENATE(Worksheet2!AJ57,"",Worksheet2!AK57,"",Worksheet2!AL57,"",Worksheet2!AM57,"")</f>
        <v>하치오지시(八王子市)</v>
      </c>
      <c r="R57" s="108" t="s">
        <v>33</v>
      </c>
      <c r="S57" s="105">
        <f>Worksheet2!AO57</f>
        <v>55</v>
      </c>
      <c r="T57" s="108" t="s">
        <v>34</v>
      </c>
      <c r="U57" s="105">
        <f>Worksheet2!AQ57</f>
        <v>70</v>
      </c>
      <c r="V57" s="108" t="s">
        <v>35</v>
      </c>
      <c r="W57" s="105">
        <f>Worksheet2!AS57</f>
        <v>80</v>
      </c>
      <c r="X57" s="105" t="str">
        <f>Worksheet2!AT57</f>
        <v>1R</v>
      </c>
      <c r="Y57" s="109" t="str">
        <f>Worksheet2!AU57</f>
        <v>21.30</v>
      </c>
      <c r="Z57" s="105" t="str">
        <f>CONCATENATE(Worksheet2!AV57,"",Worksheet2!AW57,"")</f>
        <v>RC조</v>
      </c>
      <c r="AA57" s="105">
        <f>Worksheet2!AX57</f>
        <v>1</v>
      </c>
      <c r="AB57" s="105">
        <f>Worksheet2!AY57</f>
        <v>5</v>
      </c>
      <c r="AC57" s="105">
        <f>Worksheet2!AZ57</f>
        <v>1992</v>
      </c>
      <c r="AD57" s="105" t="str">
        <f>Worksheet2!BA57</f>
        <v>즉시</v>
      </c>
      <c r="AE57" s="105" t="str">
        <f>CONCATENATE(Worksheet2!BB57,"",Worksheet2!BC57,"",Worksheet2!BD57,"",Worksheet2!BE57,"",Worksheet2!BF57,"",Worksheet2!BG57,"",Worksheet2!BH57,"",Worksheet2!BI57,"",Worksheet2!BJ57,"",Worksheet2!BK57,"",Worksheet2!BL57,"",Worksheet2!BM57,"",Worksheet2!BN57,"",Worksheet2!BO57,"",)</f>
        <v>보증인필요없음,에어컨,한국에서신청가능,워킹비자신청가능,오토락,인덕션(IH),실내세탁기,옷장,</v>
      </c>
      <c r="AG57" s="105">
        <f>Worksheet2!BQ57</f>
        <v>0</v>
      </c>
      <c r="AH57" s="105" t="str">
        <f>Worksheet2!BR57</f>
        <v>アムス・エステート</v>
      </c>
      <c r="AI57" s="105" t="str">
        <f>Worksheet2!BS57</f>
        <v>03-5958-0099</v>
      </c>
      <c r="AJ57" s="105" t="str">
        <f>Worksheet2!BT57</f>
        <v>03-5958-0014</v>
      </c>
      <c r="AK57" s="105">
        <f>Worksheet2!BU57</f>
        <v>100</v>
      </c>
      <c r="AL57" s="105" t="str">
        <f>Worksheet2!BV57</f>
        <v>ライフサポート</v>
      </c>
      <c r="AM57" s="105">
        <f>Worksheet2!BW57</f>
        <v>0</v>
      </c>
      <c r="AN57" s="105">
        <f>Worksheet2!BX57</f>
        <v>0</v>
      </c>
      <c r="AO57" s="108" t="s">
        <v>31</v>
      </c>
      <c r="AP57" s="105">
        <f>Worksheet2!BY57</f>
        <v>30000</v>
      </c>
      <c r="AQ57" s="105">
        <f>Worksheet2!BZ57</f>
        <v>6000</v>
      </c>
      <c r="AR57" s="105">
        <f>Worksheet2!CA57</f>
        <v>0</v>
      </c>
      <c r="AS57" s="105">
        <f>Worksheet2!CB57</f>
        <v>30000</v>
      </c>
      <c r="AT57" s="105">
        <f>Worksheet2!CC57</f>
        <v>18000</v>
      </c>
      <c r="AU57" s="105">
        <f>Worksheet2!CD57</f>
        <v>0</v>
      </c>
      <c r="AV57" s="105">
        <f>Worksheet2!CE57</f>
        <v>15000</v>
      </c>
      <c r="AW57" s="105">
        <f>Worksheet2!CF57</f>
        <v>15000</v>
      </c>
      <c r="AX57" s="105">
        <f>Worksheet2!CG57</f>
        <v>0</v>
      </c>
      <c r="AY57" s="105">
        <f>Worksheet2!CH57</f>
        <v>32400.000000000004</v>
      </c>
      <c r="AZ57" s="105">
        <f t="shared" si="1"/>
        <v>110400</v>
      </c>
    </row>
    <row r="58" spans="1:52">
      <c r="A58" s="105">
        <f>Worksheet2!A58</f>
        <v>190920057</v>
      </c>
      <c r="B58" s="105" t="str">
        <f>Worksheet2!B58</f>
        <v>맨션</v>
      </c>
      <c r="C58" s="105" t="str">
        <f>CONCATENATE(Worksheet2!C58,"",Worksheet2!D58,"",Worksheet2!E58,"",Worksheet2!F58,"",Worksheet2!G58,"",Worksheet2!H58,"",Worksheet2!I58,"")</f>
        <v>宮崎ビル#302(미야자키비루)★시키킹,레이킹X★</v>
      </c>
      <c r="D58" s="105" t="str">
        <f>Worksheet2!K58</f>
        <v>東京都八王子市横山町１９－２</v>
      </c>
      <c r="E58" s="106" t="str">
        <f>Worksheet2!L58</f>
        <v>302</v>
      </c>
      <c r="F58" s="105">
        <f>Worksheet2!M58</f>
        <v>46000</v>
      </c>
      <c r="G58" s="105">
        <f>Worksheet2!N58</f>
        <v>6000</v>
      </c>
      <c r="H58" s="105">
        <f>Worksheet2!O58</f>
        <v>0</v>
      </c>
      <c r="I58" s="105">
        <f>Worksheet2!P58</f>
        <v>0</v>
      </c>
      <c r="J58" s="105" t="str">
        <f>CONCATENATE(Worksheet2!Q58,"",Worksheet2!R58,"",Worksheet2!S58,"",Worksheet2!T58,"")</f>
        <v>케이오센(京王線)</v>
      </c>
      <c r="K58" s="105" t="str">
        <f>CONCATENATE(Worksheet2!U58,"",Worksheet2!V58,"",Worksheet2!W58,"",Worksheet2!X58,"")</f>
        <v>케이오하치오지（京王八王子)</v>
      </c>
      <c r="L58" s="107" t="str">
        <f>Worksheet2!Y58</f>
        <v>8</v>
      </c>
      <c r="M58" s="105" t="str">
        <f>CONCATENATE(Worksheet2!Z58,"",Worksheet2!AA58,"",Worksheet2!AB58,"",Worksheet2!AC58,"")</f>
        <v/>
      </c>
      <c r="N58" s="105" t="str">
        <f>CONCATENATE(Worksheet2!AD58,"",Worksheet2!AE58,"",Worksheet2!AF58,"",Worksheet2!AG58,"")</f>
        <v/>
      </c>
      <c r="P58" s="108" t="str">
        <f>Worksheet2!AI58</f>
        <v>도쿄（東京都）</v>
      </c>
      <c r="Q58" s="105" t="str">
        <f>CONCATENATE(Worksheet2!AJ58,"",Worksheet2!AK58,"",Worksheet2!AL58,"",Worksheet2!AM58,"")</f>
        <v>하치오지시(八王子市)</v>
      </c>
      <c r="R58" s="108" t="s">
        <v>33</v>
      </c>
      <c r="S58" s="105">
        <f>Worksheet2!AO58</f>
        <v>50</v>
      </c>
      <c r="T58" s="108" t="s">
        <v>34</v>
      </c>
      <c r="U58" s="105">
        <f>Worksheet2!AQ58</f>
        <v>60</v>
      </c>
      <c r="V58" s="108" t="s">
        <v>35</v>
      </c>
      <c r="W58" s="105">
        <f>Worksheet2!AS58</f>
        <v>75</v>
      </c>
      <c r="X58" s="105" t="str">
        <f>Worksheet2!AT58</f>
        <v>1R</v>
      </c>
      <c r="Y58" s="109" t="str">
        <f>Worksheet2!AU58</f>
        <v>21.20</v>
      </c>
      <c r="Z58" s="105" t="str">
        <f>CONCATENATE(Worksheet2!AV58,"",Worksheet2!AW58,"")</f>
        <v>S조</v>
      </c>
      <c r="AA58" s="105">
        <f>Worksheet2!AX58</f>
        <v>3</v>
      </c>
      <c r="AB58" s="105">
        <f>Worksheet2!AY58</f>
        <v>10</v>
      </c>
      <c r="AC58" s="105">
        <f>Worksheet2!AZ58</f>
        <v>1998</v>
      </c>
      <c r="AD58" s="105" t="str">
        <f>Worksheet2!BA58</f>
        <v>즉시</v>
      </c>
      <c r="AE58" s="105" t="str">
        <f>CONCATENATE(Worksheet2!BB58,"",Worksheet2!BC58,"",Worksheet2!BD58,"",Worksheet2!BE58,"",Worksheet2!BF58,"",Worksheet2!BG58,"",Worksheet2!BH58,"",Worksheet2!BI58,"",Worksheet2!BJ58,"",Worksheet2!BK58,"",Worksheet2!BL58,"",Worksheet2!BM58,"",Worksheet2!BN58,"",Worksheet2!BO58,"",)</f>
        <v>보증인필요없음,에어컨,2층이상,한국에서신청가능,워킹비자신청가능,엘리베이터,오토락,화장실욕실분리,인덕션(IH),실내세탁기,옷장,</v>
      </c>
      <c r="AG58" s="105">
        <f>Worksheet2!BQ58</f>
        <v>0</v>
      </c>
      <c r="AH58" s="105" t="str">
        <f>Worksheet2!BR58</f>
        <v>アムス・エステート</v>
      </c>
      <c r="AI58" s="105" t="str">
        <f>Worksheet2!BS58</f>
        <v>03-5958-0099</v>
      </c>
      <c r="AJ58" s="105" t="str">
        <f>Worksheet2!BT58</f>
        <v>03-5958-0014</v>
      </c>
      <c r="AK58" s="105">
        <f>Worksheet2!BU58</f>
        <v>50</v>
      </c>
      <c r="AL58" s="105" t="str">
        <f>Worksheet2!BV58</f>
        <v>ライフサポート</v>
      </c>
      <c r="AM58" s="105">
        <f>Worksheet2!BW58</f>
        <v>0</v>
      </c>
      <c r="AN58" s="105">
        <f>Worksheet2!BX58</f>
        <v>0</v>
      </c>
      <c r="AO58" s="108" t="s">
        <v>31</v>
      </c>
      <c r="AP58" s="105">
        <f>Worksheet2!BY58</f>
        <v>46000</v>
      </c>
      <c r="AQ58" s="105">
        <f>Worksheet2!BZ58</f>
        <v>6000</v>
      </c>
      <c r="AR58" s="105">
        <f>Worksheet2!CA58</f>
        <v>0</v>
      </c>
      <c r="AS58" s="105">
        <f>Worksheet2!CB58</f>
        <v>0</v>
      </c>
      <c r="AT58" s="105">
        <f>Worksheet2!CC58</f>
        <v>26000</v>
      </c>
      <c r="AU58" s="105">
        <f>Worksheet2!CD58</f>
        <v>0</v>
      </c>
      <c r="AV58" s="105">
        <f>Worksheet2!CE58</f>
        <v>15000</v>
      </c>
      <c r="AW58" s="105">
        <f>Worksheet2!CF58</f>
        <v>15000</v>
      </c>
      <c r="AX58" s="105">
        <f>Worksheet2!CG58</f>
        <v>0</v>
      </c>
      <c r="AY58" s="105">
        <f>Worksheet2!CH58</f>
        <v>49680</v>
      </c>
      <c r="AZ58" s="105">
        <f t="shared" si="1"/>
        <v>105680</v>
      </c>
    </row>
    <row r="59" spans="1:52">
      <c r="A59" s="105">
        <f>Worksheet2!A59</f>
        <v>190920058</v>
      </c>
      <c r="B59" s="105" t="str">
        <f>Worksheet2!B59</f>
        <v>맨션</v>
      </c>
      <c r="C59" s="105" t="str">
        <f>CONCATENATE(Worksheet2!C59,"",Worksheet2!D59,"",Worksheet2!E59,"",Worksheet2!F59,"",Worksheet2!G59,"",Worksheet2!H59,"",Worksheet2!I59,"")</f>
        <v>宮崎ビル#702(미야자키비루)★시키킹,레이킹X★</v>
      </c>
      <c r="D59" s="105" t="str">
        <f>Worksheet2!K59</f>
        <v>東京都八王子市横山町１９－２</v>
      </c>
      <c r="E59" s="106" t="str">
        <f>Worksheet2!L59</f>
        <v>702</v>
      </c>
      <c r="F59" s="105">
        <f>Worksheet2!M59</f>
        <v>50000</v>
      </c>
      <c r="G59" s="105">
        <f>Worksheet2!N59</f>
        <v>6000</v>
      </c>
      <c r="H59" s="105">
        <f>Worksheet2!O59</f>
        <v>0</v>
      </c>
      <c r="I59" s="105">
        <f>Worksheet2!P59</f>
        <v>0</v>
      </c>
      <c r="J59" s="105" t="str">
        <f>CONCATENATE(Worksheet2!Q59,"",Worksheet2!R59,"",Worksheet2!S59,"",Worksheet2!T59,"")</f>
        <v>케이오센(京王線)</v>
      </c>
      <c r="K59" s="105" t="str">
        <f>CONCATENATE(Worksheet2!U59,"",Worksheet2!V59,"",Worksheet2!W59,"",Worksheet2!X59,"")</f>
        <v>케이오하치오지（京王八王子)</v>
      </c>
      <c r="L59" s="107" t="str">
        <f>Worksheet2!Y59</f>
        <v>8</v>
      </c>
      <c r="M59" s="105" t="str">
        <f>CONCATENATE(Worksheet2!Z59,"",Worksheet2!AA59,"",Worksheet2!AB59,"",Worksheet2!AC59,"")</f>
        <v/>
      </c>
      <c r="N59" s="105" t="str">
        <f>CONCATENATE(Worksheet2!AD59,"",Worksheet2!AE59,"",Worksheet2!AF59,"",Worksheet2!AG59,"")</f>
        <v/>
      </c>
      <c r="P59" s="108" t="str">
        <f>Worksheet2!AI59</f>
        <v>도쿄（東京都）</v>
      </c>
      <c r="Q59" s="105" t="str">
        <f>CONCATENATE(Worksheet2!AJ59,"",Worksheet2!AK59,"",Worksheet2!AL59,"",Worksheet2!AM59,"")</f>
        <v>하치오지시(八王子市)</v>
      </c>
      <c r="R59" s="108" t="s">
        <v>33</v>
      </c>
      <c r="S59" s="105">
        <f>Worksheet2!AO59</f>
        <v>50</v>
      </c>
      <c r="T59" s="108" t="s">
        <v>34</v>
      </c>
      <c r="U59" s="105">
        <f>Worksheet2!AQ59</f>
        <v>60</v>
      </c>
      <c r="V59" s="108" t="s">
        <v>35</v>
      </c>
      <c r="W59" s="105">
        <f>Worksheet2!AS59</f>
        <v>75</v>
      </c>
      <c r="X59" s="105" t="str">
        <f>Worksheet2!AT59</f>
        <v>1R</v>
      </c>
      <c r="Y59" s="109" t="str">
        <f>Worksheet2!AU59</f>
        <v>21.20</v>
      </c>
      <c r="Z59" s="105" t="str">
        <f>CONCATENATE(Worksheet2!AV59,"",Worksheet2!AW59,"")</f>
        <v>S조</v>
      </c>
      <c r="AA59" s="105">
        <f>Worksheet2!AX59</f>
        <v>7</v>
      </c>
      <c r="AB59" s="105">
        <f>Worksheet2!AY59</f>
        <v>10</v>
      </c>
      <c r="AC59" s="105">
        <f>Worksheet2!AZ59</f>
        <v>1998</v>
      </c>
      <c r="AD59" s="105" t="str">
        <f>Worksheet2!BA59</f>
        <v>즉시</v>
      </c>
      <c r="AE59" s="105" t="str">
        <f>CONCATENATE(Worksheet2!BB59,"",Worksheet2!BC59,"",Worksheet2!BD59,"",Worksheet2!BE59,"",Worksheet2!BF59,"",Worksheet2!BG59,"",Worksheet2!BH59,"",Worksheet2!BI59,"",Worksheet2!BJ59,"",Worksheet2!BK59,"",Worksheet2!BL59,"",Worksheet2!BM59,"",Worksheet2!BN59,"",Worksheet2!BO59,"",)</f>
        <v>보증인필요없음,에어컨,2층이상,한국에서신청가능,워킹비자신청가능,엘리베이터,오토락,화장실욕실분리,인덕션(IH),실내세탁기,옷장,</v>
      </c>
      <c r="AG59" s="105">
        <f>Worksheet2!BQ59</f>
        <v>0</v>
      </c>
      <c r="AH59" s="105" t="str">
        <f>Worksheet2!BR59</f>
        <v>アムス・エステート</v>
      </c>
      <c r="AI59" s="105" t="str">
        <f>Worksheet2!BS59</f>
        <v>03-5958-0099</v>
      </c>
      <c r="AJ59" s="105" t="str">
        <f>Worksheet2!BT59</f>
        <v>03-5958-0014</v>
      </c>
      <c r="AK59" s="105">
        <f>Worksheet2!BU59</f>
        <v>100</v>
      </c>
      <c r="AL59" s="105" t="str">
        <f>Worksheet2!BV59</f>
        <v>ライフサポート</v>
      </c>
      <c r="AM59" s="105">
        <f>Worksheet2!BW59</f>
        <v>0</v>
      </c>
      <c r="AN59" s="105">
        <f>Worksheet2!BX59</f>
        <v>0</v>
      </c>
      <c r="AO59" s="108" t="s">
        <v>31</v>
      </c>
      <c r="AP59" s="105">
        <f>Worksheet2!BY59</f>
        <v>50000</v>
      </c>
      <c r="AQ59" s="105">
        <f>Worksheet2!BZ59</f>
        <v>6000</v>
      </c>
      <c r="AR59" s="105">
        <f>Worksheet2!CA59</f>
        <v>0</v>
      </c>
      <c r="AS59" s="105">
        <f>Worksheet2!CB59</f>
        <v>0</v>
      </c>
      <c r="AT59" s="105">
        <f>Worksheet2!CC59</f>
        <v>28000</v>
      </c>
      <c r="AU59" s="105">
        <f>Worksheet2!CD59</f>
        <v>0</v>
      </c>
      <c r="AV59" s="105">
        <f>Worksheet2!CE59</f>
        <v>15000</v>
      </c>
      <c r="AW59" s="105">
        <f>Worksheet2!CF59</f>
        <v>15000</v>
      </c>
      <c r="AX59" s="105">
        <f>Worksheet2!CG59</f>
        <v>0</v>
      </c>
      <c r="AY59" s="105">
        <f>Worksheet2!CH59</f>
        <v>54000</v>
      </c>
      <c r="AZ59" s="105">
        <f t="shared" si="1"/>
        <v>112000</v>
      </c>
    </row>
    <row r="60" spans="1:52">
      <c r="A60" s="105">
        <f>Worksheet2!A60</f>
        <v>190920059</v>
      </c>
      <c r="B60" s="105" t="str">
        <f>Worksheet2!B60</f>
        <v>맨션</v>
      </c>
      <c r="C60" s="105" t="str">
        <f>CONCATENATE(Worksheet2!C60,"",Worksheet2!D60,"",Worksheet2!E60,"",Worksheet2!F60,"",Worksheet2!G60,"",Worksheet2!H60,"",Worksheet2!I60,"")</f>
        <v>宮崎ビル#706(미야자키비루)★시키킹,레이킹X★</v>
      </c>
      <c r="D60" s="105" t="str">
        <f>Worksheet2!K60</f>
        <v>東京都八王子市横山町１９－２</v>
      </c>
      <c r="E60" s="106" t="str">
        <f>Worksheet2!L60</f>
        <v>706</v>
      </c>
      <c r="F60" s="105">
        <f>Worksheet2!M60</f>
        <v>50000</v>
      </c>
      <c r="G60" s="105">
        <f>Worksheet2!N60</f>
        <v>6000</v>
      </c>
      <c r="H60" s="105">
        <f>Worksheet2!O60</f>
        <v>0</v>
      </c>
      <c r="I60" s="105">
        <f>Worksheet2!P60</f>
        <v>0</v>
      </c>
      <c r="J60" s="105" t="str">
        <f>CONCATENATE(Worksheet2!Q60,"",Worksheet2!R60,"",Worksheet2!S60,"",Worksheet2!T60,"")</f>
        <v>케이오센(京王線)</v>
      </c>
      <c r="K60" s="105" t="str">
        <f>CONCATENATE(Worksheet2!U60,"",Worksheet2!V60,"",Worksheet2!W60,"",Worksheet2!X60,"")</f>
        <v>케이오하치오지（京王八王子)</v>
      </c>
      <c r="L60" s="107" t="str">
        <f>Worksheet2!Y60</f>
        <v>8</v>
      </c>
      <c r="M60" s="105" t="str">
        <f>CONCATENATE(Worksheet2!Z60,"",Worksheet2!AA60,"",Worksheet2!AB60,"",Worksheet2!AC60,"")</f>
        <v/>
      </c>
      <c r="N60" s="105" t="str">
        <f>CONCATENATE(Worksheet2!AD60,"",Worksheet2!AE60,"",Worksheet2!AF60,"",Worksheet2!AG60,"")</f>
        <v/>
      </c>
      <c r="P60" s="108" t="str">
        <f>Worksheet2!AI60</f>
        <v>도쿄（東京都）</v>
      </c>
      <c r="Q60" s="105" t="str">
        <f>CONCATENATE(Worksheet2!AJ60,"",Worksheet2!AK60,"",Worksheet2!AL60,"",Worksheet2!AM60,"")</f>
        <v>하치오지시(八王子市)</v>
      </c>
      <c r="R60" s="108" t="s">
        <v>33</v>
      </c>
      <c r="S60" s="105">
        <f>Worksheet2!AO60</f>
        <v>50</v>
      </c>
      <c r="T60" s="108" t="s">
        <v>34</v>
      </c>
      <c r="U60" s="105">
        <f>Worksheet2!AQ60</f>
        <v>60</v>
      </c>
      <c r="V60" s="108" t="s">
        <v>35</v>
      </c>
      <c r="W60" s="105">
        <f>Worksheet2!AS60</f>
        <v>75</v>
      </c>
      <c r="X60" s="105" t="str">
        <f>Worksheet2!AT60</f>
        <v>1R</v>
      </c>
      <c r="Y60" s="109" t="str">
        <f>Worksheet2!AU60</f>
        <v>21.70</v>
      </c>
      <c r="Z60" s="105" t="str">
        <f>CONCATENATE(Worksheet2!AV60,"",Worksheet2!AW60,"")</f>
        <v>S조</v>
      </c>
      <c r="AA60" s="105">
        <f>Worksheet2!AX60</f>
        <v>7</v>
      </c>
      <c r="AB60" s="105">
        <f>Worksheet2!AY60</f>
        <v>10</v>
      </c>
      <c r="AC60" s="105">
        <f>Worksheet2!AZ60</f>
        <v>1998</v>
      </c>
      <c r="AD60" s="105" t="str">
        <f>Worksheet2!BA60</f>
        <v>즉시</v>
      </c>
      <c r="AE60" s="105" t="str">
        <f>CONCATENATE(Worksheet2!BB60,"",Worksheet2!BC60,"",Worksheet2!BD60,"",Worksheet2!BE60,"",Worksheet2!BF60,"",Worksheet2!BG60,"",Worksheet2!BH60,"",Worksheet2!BI60,"",Worksheet2!BJ60,"",Worksheet2!BK60,"",Worksheet2!BL60,"",Worksheet2!BM60,"",Worksheet2!BN60,"",Worksheet2!BO60,"",)</f>
        <v>보증인필요없음,에어컨,2층이상,한국에서신청가능,워킹비자신청가능,엘리베이터,오토락,화장실욕실분리,인덕션(IH),실내세탁기,옷장,</v>
      </c>
      <c r="AG60" s="105">
        <f>Worksheet2!BQ60</f>
        <v>0</v>
      </c>
      <c r="AH60" s="105" t="str">
        <f>Worksheet2!BR60</f>
        <v>アムス・エステート</v>
      </c>
      <c r="AI60" s="105" t="str">
        <f>Worksheet2!BS60</f>
        <v>03-5958-0099</v>
      </c>
      <c r="AJ60" s="105" t="str">
        <f>Worksheet2!BT60</f>
        <v>03-5958-0014</v>
      </c>
      <c r="AK60" s="105">
        <f>Worksheet2!BU60</f>
        <v>100</v>
      </c>
      <c r="AL60" s="105" t="str">
        <f>Worksheet2!BV60</f>
        <v>ライフサポート</v>
      </c>
      <c r="AM60" s="105">
        <f>Worksheet2!BW60</f>
        <v>0</v>
      </c>
      <c r="AN60" s="105">
        <f>Worksheet2!BX60</f>
        <v>0</v>
      </c>
      <c r="AO60" s="108" t="s">
        <v>31</v>
      </c>
      <c r="AP60" s="105">
        <f>Worksheet2!BY60</f>
        <v>50000</v>
      </c>
      <c r="AQ60" s="105">
        <f>Worksheet2!BZ60</f>
        <v>6000</v>
      </c>
      <c r="AR60" s="105">
        <f>Worksheet2!CA60</f>
        <v>0</v>
      </c>
      <c r="AS60" s="105">
        <f>Worksheet2!CB60</f>
        <v>0</v>
      </c>
      <c r="AT60" s="105">
        <f>Worksheet2!CC60</f>
        <v>28000</v>
      </c>
      <c r="AU60" s="105">
        <f>Worksheet2!CD60</f>
        <v>0</v>
      </c>
      <c r="AV60" s="105">
        <f>Worksheet2!CE60</f>
        <v>15000</v>
      </c>
      <c r="AW60" s="105">
        <f>Worksheet2!CF60</f>
        <v>15000</v>
      </c>
      <c r="AX60" s="105">
        <f>Worksheet2!CG60</f>
        <v>0</v>
      </c>
      <c r="AY60" s="105">
        <f>Worksheet2!CH60</f>
        <v>54000</v>
      </c>
      <c r="AZ60" s="105">
        <f t="shared" si="1"/>
        <v>112000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60"/>
  <sheetViews>
    <sheetView zoomScale="115" zoomScaleNormal="115" workbookViewId="0">
      <pane ySplit="1" topLeftCell="A2" activePane="bottomLeft" state="frozen"/>
      <selection pane="bottomLeft" activeCell="K29" sqref="K29"/>
    </sheetView>
  </sheetViews>
  <sheetFormatPr defaultColWidth="9.140625" defaultRowHeight="14.25" customHeight="1"/>
  <cols>
    <col min="1" max="1" width="12.28515625" style="5" bestFit="1" customWidth="1"/>
    <col min="2" max="2" width="8.7109375" style="5" bestFit="1" customWidth="1"/>
    <col min="3" max="3" width="23.85546875" style="1" customWidth="1"/>
    <col min="4" max="4" width="2.7109375" style="11" customWidth="1"/>
    <col min="5" max="5" width="8.7109375" style="5" customWidth="1"/>
    <col min="6" max="6" width="2.7109375" style="11" customWidth="1"/>
    <col min="7" max="7" width="2.7109375" style="13" customWidth="1"/>
    <col min="8" max="8" width="2.7109375" style="5" customWidth="1"/>
    <col min="9" max="9" width="2.7109375" style="13" customWidth="1"/>
    <col min="10" max="10" width="2.7109375" style="5" customWidth="1"/>
    <col min="11" max="11" width="14.28515625" style="1" customWidth="1"/>
    <col min="12" max="12" width="9.28515625" style="7" customWidth="1"/>
    <col min="13" max="13" width="10.28515625" style="8" customWidth="1"/>
    <col min="14" max="14" width="10" style="8" customWidth="1"/>
    <col min="15" max="15" width="7.140625" style="22" customWidth="1"/>
    <col min="16" max="16" width="9" style="22" customWidth="1"/>
    <col min="17" max="17" width="7" style="6" customWidth="1"/>
    <col min="18" max="18" width="3.42578125" style="9" customWidth="1"/>
    <col min="19" max="19" width="7" style="51" customWidth="1"/>
    <col min="20" max="20" width="3.42578125" style="9" customWidth="1"/>
    <col min="21" max="21" width="7" style="6" customWidth="1"/>
    <col min="22" max="22" width="3.140625" style="6" customWidth="1"/>
    <col min="23" max="23" width="7" style="2" customWidth="1"/>
    <col min="24" max="24" width="3.140625" style="6" customWidth="1"/>
    <col min="25" max="25" width="8.85546875" style="10" customWidth="1"/>
    <col min="26" max="26" width="7" style="6" customWidth="1"/>
    <col min="27" max="27" width="3.42578125" style="9" customWidth="1"/>
    <col min="28" max="28" width="7" style="3" customWidth="1"/>
    <col min="29" max="29" width="3.42578125" style="9" customWidth="1"/>
    <col min="30" max="30" width="7" style="6" customWidth="1"/>
    <col min="31" max="31" width="3.140625" style="6" customWidth="1"/>
    <col min="32" max="32" width="7" style="2" customWidth="1"/>
    <col min="33" max="33" width="3.140625" style="6" customWidth="1"/>
    <col min="34" max="34" width="5.7109375" style="5" customWidth="1"/>
    <col min="35" max="35" width="11.85546875" style="11" customWidth="1"/>
    <col min="36" max="36" width="10.42578125" style="11" bestFit="1" customWidth="1"/>
    <col min="37" max="37" width="3.28515625" style="11" customWidth="1"/>
    <col min="38" max="38" width="6.42578125" style="4" bestFit="1" customWidth="1"/>
    <col min="39" max="39" width="3.28515625" style="11" customWidth="1"/>
    <col min="40" max="40" width="6.42578125" style="11" customWidth="1"/>
    <col min="41" max="41" width="6.28515625" style="5" customWidth="1"/>
    <col min="42" max="42" width="6.42578125" style="11" customWidth="1"/>
    <col min="43" max="43" width="6.28515625" style="5" customWidth="1"/>
    <col min="44" max="44" width="6.42578125" style="11" customWidth="1"/>
    <col min="45" max="45" width="6.28515625" style="5" customWidth="1"/>
    <col min="46" max="46" width="7" style="5" bestFit="1" customWidth="1"/>
    <col min="47" max="47" width="7.42578125" style="10" bestFit="1" customWidth="1"/>
    <col min="48" max="48" width="8.7109375" style="10" bestFit="1" customWidth="1"/>
    <col min="49" max="49" width="4.28515625" style="53" customWidth="1"/>
    <col min="50" max="51" width="7" style="5" bestFit="1" customWidth="1"/>
    <col min="52" max="52" width="8.7109375" style="5" bestFit="1" customWidth="1"/>
    <col min="53" max="53" width="13.5703125" style="12" bestFit="1" customWidth="1"/>
    <col min="54" max="56" width="13.5703125" style="19" customWidth="1"/>
    <col min="57" max="57" width="19.5703125" style="19" customWidth="1"/>
    <col min="58" max="60" width="13.5703125" style="19" customWidth="1"/>
    <col min="61" max="61" width="9.7109375" style="13" bestFit="1" customWidth="1"/>
    <col min="62" max="67" width="9.7109375" style="13" customWidth="1"/>
    <col min="68" max="68" width="9.7109375" style="5" bestFit="1" customWidth="1"/>
    <col min="69" max="69" width="11" style="13" bestFit="1" customWidth="1"/>
    <col min="70" max="70" width="16.140625" style="21" bestFit="1" customWidth="1"/>
    <col min="71" max="72" width="16.28515625" style="11" bestFit="1" customWidth="1"/>
    <col min="73" max="73" width="6.85546875" style="57" bestFit="1" customWidth="1"/>
    <col min="74" max="75" width="9.85546875" style="58" bestFit="1" customWidth="1"/>
    <col min="76" max="76" width="11.42578125" style="13" bestFit="1" customWidth="1"/>
    <col min="77" max="78" width="11.42578125" style="11" customWidth="1"/>
    <col min="79" max="81" width="11.42578125" style="13" customWidth="1"/>
    <col min="82" max="82" width="13.28515625" style="14" bestFit="1" customWidth="1"/>
    <col min="83" max="83" width="15.140625" style="14" bestFit="1" customWidth="1"/>
    <col min="84" max="84" width="11.42578125" style="14" bestFit="1" customWidth="1"/>
    <col min="85" max="85" width="15.28515625" style="14" bestFit="1" customWidth="1"/>
    <col min="86" max="86" width="15.28515625" style="61" bestFit="1" customWidth="1"/>
    <col min="87" max="16384" width="9.140625" style="15"/>
  </cols>
  <sheetData>
    <row r="1" spans="1:86" s="18" customFormat="1" ht="14.25" customHeight="1">
      <c r="A1" s="25" t="s">
        <v>0</v>
      </c>
      <c r="B1" s="25" t="s">
        <v>1</v>
      </c>
      <c r="C1" s="37" t="s">
        <v>632</v>
      </c>
      <c r="D1" s="27" t="s">
        <v>633</v>
      </c>
      <c r="E1" s="26" t="s">
        <v>634</v>
      </c>
      <c r="F1" s="27" t="s">
        <v>635</v>
      </c>
      <c r="G1" s="55" t="s">
        <v>38</v>
      </c>
      <c r="H1" s="26" t="s">
        <v>39</v>
      </c>
      <c r="I1" s="55" t="s">
        <v>40</v>
      </c>
      <c r="J1" s="26" t="s">
        <v>41</v>
      </c>
      <c r="K1" s="41" t="s">
        <v>456</v>
      </c>
      <c r="L1" s="28" t="s">
        <v>2</v>
      </c>
      <c r="M1" s="29" t="s">
        <v>3</v>
      </c>
      <c r="N1" s="29" t="s">
        <v>4</v>
      </c>
      <c r="O1" s="40" t="s">
        <v>5</v>
      </c>
      <c r="P1" s="40" t="s">
        <v>6</v>
      </c>
      <c r="Q1" s="27" t="s">
        <v>636</v>
      </c>
      <c r="R1" s="30" t="s">
        <v>637</v>
      </c>
      <c r="S1" s="50" t="s">
        <v>638</v>
      </c>
      <c r="T1" s="27" t="s">
        <v>639</v>
      </c>
      <c r="U1" s="27" t="s">
        <v>640</v>
      </c>
      <c r="V1" s="27" t="s">
        <v>641</v>
      </c>
      <c r="W1" s="37" t="s">
        <v>457</v>
      </c>
      <c r="X1" s="27" t="s">
        <v>37</v>
      </c>
      <c r="Y1" s="31" t="s">
        <v>7</v>
      </c>
      <c r="Z1" s="27" t="s">
        <v>642</v>
      </c>
      <c r="AA1" s="30" t="s">
        <v>643</v>
      </c>
      <c r="AB1" s="37" t="s">
        <v>644</v>
      </c>
      <c r="AC1" s="30" t="s">
        <v>645</v>
      </c>
      <c r="AD1" s="27" t="s">
        <v>640</v>
      </c>
      <c r="AE1" s="27" t="s">
        <v>641</v>
      </c>
      <c r="AF1" s="37" t="s">
        <v>457</v>
      </c>
      <c r="AG1" s="27" t="s">
        <v>37</v>
      </c>
      <c r="AH1" s="25" t="s">
        <v>8</v>
      </c>
      <c r="AI1" s="32" t="s">
        <v>9</v>
      </c>
      <c r="AJ1" s="32" t="s">
        <v>646</v>
      </c>
      <c r="AK1" s="32" t="s">
        <v>647</v>
      </c>
      <c r="AL1" s="38" t="s">
        <v>458</v>
      </c>
      <c r="AM1" s="32" t="s">
        <v>36</v>
      </c>
      <c r="AN1" s="32" t="s">
        <v>10</v>
      </c>
      <c r="AO1" s="25" t="s">
        <v>11</v>
      </c>
      <c r="AP1" s="32" t="s">
        <v>12</v>
      </c>
      <c r="AQ1" s="25" t="s">
        <v>13</v>
      </c>
      <c r="AR1" s="32" t="s">
        <v>14</v>
      </c>
      <c r="AS1" s="25" t="s">
        <v>15</v>
      </c>
      <c r="AT1" s="25" t="s">
        <v>16</v>
      </c>
      <c r="AU1" s="31" t="s">
        <v>17</v>
      </c>
      <c r="AV1" s="31" t="s">
        <v>18</v>
      </c>
      <c r="AW1" s="52" t="s">
        <v>745</v>
      </c>
      <c r="AX1" s="25" t="s">
        <v>19</v>
      </c>
      <c r="AY1" s="25" t="s">
        <v>20</v>
      </c>
      <c r="AZ1" s="25" t="s">
        <v>21</v>
      </c>
      <c r="BA1" s="33" t="s">
        <v>22</v>
      </c>
      <c r="BB1" s="34" t="s">
        <v>648</v>
      </c>
      <c r="BC1" s="34" t="s">
        <v>649</v>
      </c>
      <c r="BD1" s="34" t="s">
        <v>381</v>
      </c>
      <c r="BE1" s="34" t="s">
        <v>382</v>
      </c>
      <c r="BF1" s="34" t="s">
        <v>383</v>
      </c>
      <c r="BG1" s="34" t="s">
        <v>384</v>
      </c>
      <c r="BH1" s="34" t="s">
        <v>385</v>
      </c>
      <c r="BI1" s="34" t="s">
        <v>386</v>
      </c>
      <c r="BJ1" s="34" t="s">
        <v>387</v>
      </c>
      <c r="BK1" s="34" t="s">
        <v>650</v>
      </c>
      <c r="BL1" s="34" t="s">
        <v>388</v>
      </c>
      <c r="BM1" s="34" t="s">
        <v>389</v>
      </c>
      <c r="BN1" s="34" t="s">
        <v>390</v>
      </c>
      <c r="BO1" s="34" t="s">
        <v>391</v>
      </c>
      <c r="BP1" s="25" t="s">
        <v>985</v>
      </c>
      <c r="BQ1" s="34" t="s">
        <v>23</v>
      </c>
      <c r="BR1" s="39" t="s">
        <v>459</v>
      </c>
      <c r="BS1" s="32" t="s">
        <v>24</v>
      </c>
      <c r="BT1" s="32" t="s">
        <v>25</v>
      </c>
      <c r="BU1" s="56" t="s">
        <v>26</v>
      </c>
      <c r="BV1" s="90" t="s">
        <v>460</v>
      </c>
      <c r="BW1" s="90" t="s">
        <v>461</v>
      </c>
      <c r="BX1" s="34" t="s">
        <v>846</v>
      </c>
      <c r="BY1" s="32" t="s">
        <v>840</v>
      </c>
      <c r="BZ1" s="32" t="s">
        <v>841</v>
      </c>
      <c r="CA1" s="34" t="s">
        <v>842</v>
      </c>
      <c r="CB1" s="34" t="s">
        <v>843</v>
      </c>
      <c r="CC1" s="34" t="s">
        <v>894</v>
      </c>
      <c r="CD1" s="35" t="s">
        <v>27</v>
      </c>
      <c r="CE1" s="35" t="s">
        <v>28</v>
      </c>
      <c r="CF1" s="35" t="s">
        <v>29</v>
      </c>
      <c r="CG1" s="35" t="s">
        <v>30</v>
      </c>
      <c r="CH1" s="60" t="s">
        <v>895</v>
      </c>
    </row>
    <row r="2" spans="1:86" ht="14.25" customHeight="1">
      <c r="A2" s="44">
        <v>190920001</v>
      </c>
      <c r="B2" s="114" t="s">
        <v>1269</v>
      </c>
      <c r="C2" s="41" t="s">
        <v>1271</v>
      </c>
      <c r="D2" s="115" t="s">
        <v>1266</v>
      </c>
      <c r="E2" s="114" t="s">
        <v>1531</v>
      </c>
      <c r="F2" s="115" t="s">
        <v>1267</v>
      </c>
      <c r="J2" s="63"/>
      <c r="K2" s="42" t="s">
        <v>1288</v>
      </c>
      <c r="L2" s="117" t="s">
        <v>1289</v>
      </c>
      <c r="M2" s="36">
        <v>55000</v>
      </c>
      <c r="N2" s="36">
        <v>5000</v>
      </c>
      <c r="O2" s="54">
        <v>1</v>
      </c>
      <c r="P2" s="54">
        <v>1</v>
      </c>
      <c r="Q2" s="48" t="str">
        <f>INDEX(list!$E$2:$E$1000,MATCH(S2,list!$F$2:$F$1000,0))</f>
        <v>토에이 미타센</v>
      </c>
      <c r="R2" s="118" t="s">
        <v>1266</v>
      </c>
      <c r="S2" s="112" t="s">
        <v>203</v>
      </c>
      <c r="T2" s="118" t="s">
        <v>1267</v>
      </c>
      <c r="U2" s="48" t="str">
        <f>INDEX(list!$I$2:$I$1000,MATCH(W2,list!$J$2:$J$1000,0))</f>
        <v>니시다이</v>
      </c>
      <c r="V2" s="119" t="s">
        <v>1268</v>
      </c>
      <c r="W2" s="43" t="s">
        <v>1301</v>
      </c>
      <c r="X2" s="118" t="s">
        <v>1267</v>
      </c>
      <c r="Y2" s="117" t="s">
        <v>1302</v>
      </c>
      <c r="Z2" s="48"/>
      <c r="AA2" s="118"/>
      <c r="AB2" s="112"/>
      <c r="AC2" s="118"/>
      <c r="AD2" s="48"/>
      <c r="AE2" s="119"/>
      <c r="AF2" s="43"/>
      <c r="AG2" s="118"/>
      <c r="AH2" s="117"/>
      <c r="AI2" s="45" t="s">
        <v>32</v>
      </c>
      <c r="AJ2" s="45" t="str">
        <f>INDEX(list!$B$2:$B$100,MATCH(AL2,list!$C$2:$C$100,0))</f>
        <v>이타바시구</v>
      </c>
      <c r="AK2" s="115" t="s">
        <v>1266</v>
      </c>
      <c r="AL2" s="23" t="s">
        <v>1047</v>
      </c>
      <c r="AM2" s="115" t="s">
        <v>1267</v>
      </c>
      <c r="AN2" s="45" t="s">
        <v>583</v>
      </c>
      <c r="AO2" s="44">
        <v>50</v>
      </c>
      <c r="AP2" s="45" t="s">
        <v>34</v>
      </c>
      <c r="AQ2" s="44">
        <v>55</v>
      </c>
      <c r="AR2" s="45" t="s">
        <v>584</v>
      </c>
      <c r="AS2" s="44">
        <v>50</v>
      </c>
      <c r="AT2" s="120" t="s">
        <v>1303</v>
      </c>
      <c r="AU2" s="117" t="s">
        <v>1304</v>
      </c>
      <c r="AV2" s="123" t="s">
        <v>1305</v>
      </c>
      <c r="AW2" s="121" t="s">
        <v>1270</v>
      </c>
      <c r="AX2" s="44">
        <v>2</v>
      </c>
      <c r="AY2" s="44">
        <v>5</v>
      </c>
      <c r="AZ2" s="24">
        <v>1995</v>
      </c>
      <c r="BA2" s="122" t="s">
        <v>1306</v>
      </c>
      <c r="BB2" s="64" t="s">
        <v>454</v>
      </c>
      <c r="BC2" s="64" t="s">
        <v>420</v>
      </c>
      <c r="BD2" s="64" t="s">
        <v>421</v>
      </c>
      <c r="BE2" s="64" t="s">
        <v>455</v>
      </c>
      <c r="BF2" s="64" t="s">
        <v>422</v>
      </c>
      <c r="BG2" s="64" t="s">
        <v>416</v>
      </c>
      <c r="BH2" s="64"/>
      <c r="BI2" s="65" t="s">
        <v>423</v>
      </c>
      <c r="BJ2" s="65" t="s">
        <v>417</v>
      </c>
      <c r="BK2" s="65"/>
      <c r="BL2" s="65" t="s">
        <v>426</v>
      </c>
      <c r="BM2" s="65" t="s">
        <v>392</v>
      </c>
      <c r="BN2" s="65"/>
      <c r="BO2" s="65"/>
      <c r="BP2" s="66"/>
      <c r="BQ2" s="49"/>
      <c r="BR2" s="111" t="s">
        <v>1171</v>
      </c>
      <c r="BS2" s="67" t="s">
        <v>971</v>
      </c>
      <c r="BT2" s="67" t="s">
        <v>972</v>
      </c>
      <c r="BU2" s="68">
        <v>50</v>
      </c>
      <c r="BV2" s="91" t="s">
        <v>973</v>
      </c>
      <c r="BW2" s="91">
        <v>0</v>
      </c>
      <c r="BX2" s="46"/>
      <c r="BY2" s="59">
        <f t="shared" ref="BY2:BY7" si="0">M2</f>
        <v>55000</v>
      </c>
      <c r="BZ2" s="59">
        <f t="shared" ref="BZ2:BZ7" si="1">N2</f>
        <v>5000</v>
      </c>
      <c r="CA2" s="46">
        <f t="shared" ref="CA2:CA7" si="2">M2*O2</f>
        <v>55000</v>
      </c>
      <c r="CB2" s="46">
        <f t="shared" ref="CB2:CB7" si="3">M2*P2</f>
        <v>55000</v>
      </c>
      <c r="CC2" s="46">
        <f t="shared" ref="CC2:CC7" si="4">(BY2+BZ2)*0.5</f>
        <v>30000</v>
      </c>
      <c r="CD2" s="47"/>
      <c r="CE2" s="47">
        <v>15000</v>
      </c>
      <c r="CF2" s="47">
        <v>15000</v>
      </c>
      <c r="CG2" s="62"/>
      <c r="CH2" s="69">
        <f t="shared" ref="CH2:CH60" si="5">BY2*1.08</f>
        <v>59400.000000000007</v>
      </c>
    </row>
    <row r="3" spans="1:86" ht="14.25" customHeight="1">
      <c r="A3" s="44">
        <v>190920002</v>
      </c>
      <c r="B3" s="114" t="s">
        <v>1269</v>
      </c>
      <c r="C3" s="110" t="s">
        <v>1272</v>
      </c>
      <c r="D3" s="115" t="s">
        <v>1266</v>
      </c>
      <c r="E3" s="114" t="s">
        <v>1531</v>
      </c>
      <c r="F3" s="115" t="s">
        <v>1267</v>
      </c>
      <c r="G3" s="62"/>
      <c r="I3" s="62"/>
      <c r="J3" s="63"/>
      <c r="K3" s="42" t="s">
        <v>1288</v>
      </c>
      <c r="L3" s="117" t="s">
        <v>1298</v>
      </c>
      <c r="M3" s="36">
        <v>71000</v>
      </c>
      <c r="N3" s="36">
        <v>5000</v>
      </c>
      <c r="O3" s="54">
        <v>1</v>
      </c>
      <c r="P3" s="54">
        <v>1</v>
      </c>
      <c r="Q3" s="48" t="str">
        <f>INDEX(list!$E$2:$E$1000,MATCH(S3,list!$F$2:$F$1000,0))</f>
        <v>토에이 미타센</v>
      </c>
      <c r="R3" s="118" t="s">
        <v>1266</v>
      </c>
      <c r="S3" s="112" t="s">
        <v>203</v>
      </c>
      <c r="T3" s="118" t="s">
        <v>1267</v>
      </c>
      <c r="U3" s="48" t="str">
        <f>INDEX(list!$I$2:$I$1000,MATCH(W3,list!$J$2:$J$1000,0))</f>
        <v>니시다이</v>
      </c>
      <c r="V3" s="119" t="s">
        <v>1268</v>
      </c>
      <c r="W3" s="43" t="s">
        <v>1301</v>
      </c>
      <c r="X3" s="118" t="s">
        <v>1267</v>
      </c>
      <c r="Y3" s="117" t="s">
        <v>1302</v>
      </c>
      <c r="Z3" s="48"/>
      <c r="AA3" s="118"/>
      <c r="AB3" s="113"/>
      <c r="AC3" s="118"/>
      <c r="AD3" s="48"/>
      <c r="AE3" s="119"/>
      <c r="AF3" s="43"/>
      <c r="AG3" s="118"/>
      <c r="AH3" s="117"/>
      <c r="AI3" s="45" t="s">
        <v>32</v>
      </c>
      <c r="AJ3" s="45" t="str">
        <f>INDEX(list!$B$2:$B$100,MATCH(AL3,list!$C$2:$C$100,0))</f>
        <v>이타바시구</v>
      </c>
      <c r="AK3" s="115" t="s">
        <v>1266</v>
      </c>
      <c r="AL3" s="23" t="s">
        <v>1047</v>
      </c>
      <c r="AM3" s="115" t="s">
        <v>1267</v>
      </c>
      <c r="AN3" s="45" t="s">
        <v>583</v>
      </c>
      <c r="AO3" s="44">
        <v>50</v>
      </c>
      <c r="AP3" s="45" t="s">
        <v>34</v>
      </c>
      <c r="AQ3" s="44">
        <v>55</v>
      </c>
      <c r="AR3" s="45" t="s">
        <v>584</v>
      </c>
      <c r="AS3" s="44">
        <v>50</v>
      </c>
      <c r="AT3" s="120" t="s">
        <v>1307</v>
      </c>
      <c r="AU3" s="117" t="s">
        <v>1308</v>
      </c>
      <c r="AV3" s="123" t="s">
        <v>1305</v>
      </c>
      <c r="AW3" s="121" t="s">
        <v>1270</v>
      </c>
      <c r="AX3" s="44">
        <v>3</v>
      </c>
      <c r="AY3" s="44">
        <v>5</v>
      </c>
      <c r="AZ3" s="24">
        <v>1995</v>
      </c>
      <c r="BA3" s="122" t="s">
        <v>1311</v>
      </c>
      <c r="BB3" s="64" t="s">
        <v>454</v>
      </c>
      <c r="BC3" s="64" t="s">
        <v>420</v>
      </c>
      <c r="BD3" s="64" t="s">
        <v>421</v>
      </c>
      <c r="BE3" s="64" t="s">
        <v>455</v>
      </c>
      <c r="BF3" s="64" t="s">
        <v>422</v>
      </c>
      <c r="BG3" s="64" t="s">
        <v>416</v>
      </c>
      <c r="BH3" s="64"/>
      <c r="BI3" s="65" t="s">
        <v>423</v>
      </c>
      <c r="BJ3" s="65" t="s">
        <v>417</v>
      </c>
      <c r="BK3" s="65"/>
      <c r="BL3" s="65"/>
      <c r="BM3" s="65"/>
      <c r="BN3" s="65" t="s">
        <v>424</v>
      </c>
      <c r="BO3" s="65"/>
      <c r="BP3" s="66"/>
      <c r="BQ3" s="49"/>
      <c r="BR3" s="111" t="s">
        <v>1171</v>
      </c>
      <c r="BS3" s="67" t="s">
        <v>971</v>
      </c>
      <c r="BT3" s="67" t="s">
        <v>972</v>
      </c>
      <c r="BU3" s="68">
        <v>50</v>
      </c>
      <c r="BV3" s="91" t="s">
        <v>973</v>
      </c>
      <c r="BW3" s="91">
        <v>0</v>
      </c>
      <c r="BX3" s="46"/>
      <c r="BY3" s="59">
        <f t="shared" si="0"/>
        <v>71000</v>
      </c>
      <c r="BZ3" s="59">
        <f t="shared" si="1"/>
        <v>5000</v>
      </c>
      <c r="CA3" s="46">
        <f t="shared" si="2"/>
        <v>71000</v>
      </c>
      <c r="CB3" s="46">
        <f t="shared" si="3"/>
        <v>71000</v>
      </c>
      <c r="CC3" s="46">
        <f t="shared" si="4"/>
        <v>38000</v>
      </c>
      <c r="CD3" s="47"/>
      <c r="CE3" s="47">
        <v>15000</v>
      </c>
      <c r="CF3" s="47">
        <v>15000</v>
      </c>
      <c r="CG3" s="62"/>
      <c r="CH3" s="69">
        <f t="shared" si="5"/>
        <v>76680</v>
      </c>
    </row>
    <row r="4" spans="1:86" ht="14.25" customHeight="1">
      <c r="A4" s="44">
        <v>190920003</v>
      </c>
      <c r="B4" s="114" t="s">
        <v>1269</v>
      </c>
      <c r="C4" s="110" t="s">
        <v>1273</v>
      </c>
      <c r="D4" s="115" t="s">
        <v>1266</v>
      </c>
      <c r="E4" s="114" t="s">
        <v>1531</v>
      </c>
      <c r="F4" s="115" t="s">
        <v>1267</v>
      </c>
      <c r="G4" s="62" t="s">
        <v>1225</v>
      </c>
      <c r="H4" s="116" t="s">
        <v>1300</v>
      </c>
      <c r="I4" s="62" t="s">
        <v>1225</v>
      </c>
      <c r="J4" s="63"/>
      <c r="K4" s="42" t="s">
        <v>1288</v>
      </c>
      <c r="L4" s="117" t="s">
        <v>1299</v>
      </c>
      <c r="M4" s="36">
        <v>45000</v>
      </c>
      <c r="N4" s="36">
        <v>5000</v>
      </c>
      <c r="O4" s="54">
        <v>0</v>
      </c>
      <c r="P4" s="54">
        <v>0</v>
      </c>
      <c r="Q4" s="48" t="str">
        <f>INDEX(list!$E$2:$E$1000,MATCH(S4,list!$F$2:$F$1000,0))</f>
        <v>토에이 미타센</v>
      </c>
      <c r="R4" s="118" t="s">
        <v>1266</v>
      </c>
      <c r="S4" s="112" t="s">
        <v>203</v>
      </c>
      <c r="T4" s="118" t="s">
        <v>1267</v>
      </c>
      <c r="U4" s="48" t="str">
        <f>INDEX(list!$I$2:$I$1000,MATCH(W4,list!$J$2:$J$1000,0))</f>
        <v>니시다이</v>
      </c>
      <c r="V4" s="119" t="s">
        <v>1268</v>
      </c>
      <c r="W4" s="43" t="s">
        <v>1301</v>
      </c>
      <c r="X4" s="118" t="s">
        <v>1267</v>
      </c>
      <c r="Y4" s="117" t="s">
        <v>1302</v>
      </c>
      <c r="Z4" s="48"/>
      <c r="AA4" s="118"/>
      <c r="AB4" s="112"/>
      <c r="AC4" s="118"/>
      <c r="AD4" s="48"/>
      <c r="AE4" s="119"/>
      <c r="AF4" s="43"/>
      <c r="AG4" s="118"/>
      <c r="AH4" s="117"/>
      <c r="AI4" s="45" t="s">
        <v>32</v>
      </c>
      <c r="AJ4" s="45" t="str">
        <f>INDEX(list!$B$2:$B$100,MATCH(AL4,list!$C$2:$C$100,0))</f>
        <v>이타바시구</v>
      </c>
      <c r="AK4" s="115" t="s">
        <v>1266</v>
      </c>
      <c r="AL4" s="23" t="s">
        <v>1047</v>
      </c>
      <c r="AM4" s="115" t="s">
        <v>1267</v>
      </c>
      <c r="AN4" s="45" t="s">
        <v>583</v>
      </c>
      <c r="AO4" s="44">
        <v>50</v>
      </c>
      <c r="AP4" s="45" t="s">
        <v>34</v>
      </c>
      <c r="AQ4" s="44">
        <v>55</v>
      </c>
      <c r="AR4" s="45" t="s">
        <v>584</v>
      </c>
      <c r="AS4" s="44">
        <v>50</v>
      </c>
      <c r="AT4" s="120" t="s">
        <v>1307</v>
      </c>
      <c r="AU4" s="117" t="s">
        <v>1309</v>
      </c>
      <c r="AV4" s="123" t="s">
        <v>1305</v>
      </c>
      <c r="AW4" s="121" t="s">
        <v>1270</v>
      </c>
      <c r="AX4" s="44">
        <v>4</v>
      </c>
      <c r="AY4" s="44">
        <v>5</v>
      </c>
      <c r="AZ4" s="24">
        <v>1995</v>
      </c>
      <c r="BA4" s="122" t="s">
        <v>1310</v>
      </c>
      <c r="BB4" s="64" t="s">
        <v>454</v>
      </c>
      <c r="BC4" s="64" t="s">
        <v>420</v>
      </c>
      <c r="BD4" s="64" t="s">
        <v>421</v>
      </c>
      <c r="BE4" s="64" t="s">
        <v>455</v>
      </c>
      <c r="BF4" s="64" t="s">
        <v>422</v>
      </c>
      <c r="BG4" s="64" t="s">
        <v>416</v>
      </c>
      <c r="BH4" s="64"/>
      <c r="BI4" s="65"/>
      <c r="BJ4" s="65"/>
      <c r="BK4" s="65" t="s">
        <v>425</v>
      </c>
      <c r="BL4" s="65"/>
      <c r="BM4" s="65" t="s">
        <v>392</v>
      </c>
      <c r="BN4" s="65"/>
      <c r="BO4" s="65"/>
      <c r="BP4" s="66"/>
      <c r="BQ4" s="49"/>
      <c r="BR4" s="111" t="s">
        <v>1171</v>
      </c>
      <c r="BS4" s="67" t="s">
        <v>971</v>
      </c>
      <c r="BT4" s="67" t="s">
        <v>972</v>
      </c>
      <c r="BU4" s="68">
        <v>50</v>
      </c>
      <c r="BV4" s="91" t="s">
        <v>973</v>
      </c>
      <c r="BW4" s="91">
        <v>0</v>
      </c>
      <c r="BX4" s="46"/>
      <c r="BY4" s="59">
        <f t="shared" si="0"/>
        <v>45000</v>
      </c>
      <c r="BZ4" s="59">
        <f t="shared" si="1"/>
        <v>5000</v>
      </c>
      <c r="CA4" s="46">
        <f t="shared" si="2"/>
        <v>0</v>
      </c>
      <c r="CB4" s="46">
        <f t="shared" si="3"/>
        <v>0</v>
      </c>
      <c r="CC4" s="46">
        <f t="shared" si="4"/>
        <v>25000</v>
      </c>
      <c r="CD4" s="47"/>
      <c r="CE4" s="47">
        <v>15000</v>
      </c>
      <c r="CF4" s="47">
        <v>15000</v>
      </c>
      <c r="CG4" s="62"/>
      <c r="CH4" s="69">
        <f t="shared" si="5"/>
        <v>48600</v>
      </c>
    </row>
    <row r="5" spans="1:86" ht="14.25" customHeight="1">
      <c r="A5" s="44">
        <v>190920004</v>
      </c>
      <c r="B5" s="114" t="s">
        <v>1269</v>
      </c>
      <c r="C5" s="110" t="s">
        <v>1274</v>
      </c>
      <c r="D5" s="115" t="s">
        <v>1266</v>
      </c>
      <c r="E5" s="114" t="s">
        <v>1532</v>
      </c>
      <c r="F5" s="115" t="s">
        <v>1267</v>
      </c>
      <c r="G5" s="62"/>
      <c r="H5" s="116"/>
      <c r="I5" s="62"/>
      <c r="J5" s="63"/>
      <c r="K5" s="42" t="s">
        <v>1312</v>
      </c>
      <c r="L5" s="117" t="s">
        <v>1313</v>
      </c>
      <c r="M5" s="36">
        <v>75000</v>
      </c>
      <c r="N5" s="36">
        <v>8000</v>
      </c>
      <c r="O5" s="54">
        <v>1</v>
      </c>
      <c r="P5" s="54">
        <v>1</v>
      </c>
      <c r="Q5" s="48" t="str">
        <f>INDEX(list!$E$2:$E$1000,MATCH(S5,list!$F$2:$F$1000,0))</f>
        <v>토에이 미타센</v>
      </c>
      <c r="R5" s="118" t="s">
        <v>1266</v>
      </c>
      <c r="S5" s="112" t="s">
        <v>203</v>
      </c>
      <c r="T5" s="118" t="s">
        <v>1267</v>
      </c>
      <c r="U5" s="48" t="str">
        <f>INDEX(list!$I$2:$I$1000,MATCH(W5,list!$J$2:$J$1000,0))</f>
        <v>시무라사카우에</v>
      </c>
      <c r="V5" s="119" t="s">
        <v>1268</v>
      </c>
      <c r="W5" s="43" t="s">
        <v>1314</v>
      </c>
      <c r="X5" s="118" t="s">
        <v>1267</v>
      </c>
      <c r="Y5" s="124" t="s">
        <v>1315</v>
      </c>
      <c r="Z5" s="48" t="str">
        <f>INDEX(list!$E$2:$E$1000,MATCH(AB5,list!$F$2:$F$1000,0))</f>
        <v>토에이 미타센</v>
      </c>
      <c r="AA5" s="118" t="s">
        <v>1266</v>
      </c>
      <c r="AB5" s="112" t="s">
        <v>203</v>
      </c>
      <c r="AC5" s="118" t="s">
        <v>1267</v>
      </c>
      <c r="AD5" s="48" t="str">
        <f>INDEX(list!$I$2:$I$1000,MATCH(AF5,list!$J$2:$J$1000,0))</f>
        <v>시무라산쵸메</v>
      </c>
      <c r="AE5" s="119" t="s">
        <v>1268</v>
      </c>
      <c r="AF5" s="43" t="s">
        <v>1316</v>
      </c>
      <c r="AG5" s="118" t="s">
        <v>1267</v>
      </c>
      <c r="AH5" s="117" t="s">
        <v>1317</v>
      </c>
      <c r="AI5" s="45" t="s">
        <v>32</v>
      </c>
      <c r="AJ5" s="45" t="str">
        <f>INDEX(list!$B$2:$B$100,MATCH(AL5,list!$C$2:$C$100,0))</f>
        <v>이타바시구</v>
      </c>
      <c r="AK5" s="115" t="s">
        <v>1266</v>
      </c>
      <c r="AL5" s="23" t="s">
        <v>1047</v>
      </c>
      <c r="AM5" s="115" t="s">
        <v>1267</v>
      </c>
      <c r="AN5" s="45" t="s">
        <v>583</v>
      </c>
      <c r="AO5" s="44">
        <v>35</v>
      </c>
      <c r="AP5" s="45" t="s">
        <v>34</v>
      </c>
      <c r="AQ5" s="44">
        <v>40</v>
      </c>
      <c r="AR5" s="45" t="s">
        <v>584</v>
      </c>
      <c r="AS5" s="44">
        <v>30</v>
      </c>
      <c r="AT5" s="120" t="s">
        <v>1307</v>
      </c>
      <c r="AU5" s="117" t="s">
        <v>1318</v>
      </c>
      <c r="AV5" s="123" t="s">
        <v>1305</v>
      </c>
      <c r="AW5" s="121" t="s">
        <v>1270</v>
      </c>
      <c r="AX5" s="44">
        <v>5</v>
      </c>
      <c r="AY5" s="44">
        <v>10</v>
      </c>
      <c r="AZ5" s="24">
        <v>2003</v>
      </c>
      <c r="BA5" s="122" t="s">
        <v>1311</v>
      </c>
      <c r="BB5" s="64" t="s">
        <v>454</v>
      </c>
      <c r="BC5" s="64" t="s">
        <v>420</v>
      </c>
      <c r="BD5" s="64" t="s">
        <v>421</v>
      </c>
      <c r="BE5" s="64" t="s">
        <v>455</v>
      </c>
      <c r="BF5" s="64" t="s">
        <v>422</v>
      </c>
      <c r="BG5" s="64" t="s">
        <v>416</v>
      </c>
      <c r="BH5" s="64" t="s">
        <v>556</v>
      </c>
      <c r="BI5" s="65" t="s">
        <v>423</v>
      </c>
      <c r="BJ5" s="65" t="s">
        <v>417</v>
      </c>
      <c r="BK5" s="65"/>
      <c r="BL5" s="65" t="s">
        <v>426</v>
      </c>
      <c r="BM5" s="65" t="s">
        <v>392</v>
      </c>
      <c r="BN5" s="65"/>
      <c r="BO5" s="65"/>
      <c r="BP5" s="66"/>
      <c r="BQ5" s="49"/>
      <c r="BR5" s="111" t="s">
        <v>1171</v>
      </c>
      <c r="BS5" s="67" t="s">
        <v>971</v>
      </c>
      <c r="BT5" s="67" t="s">
        <v>972</v>
      </c>
      <c r="BU5" s="68">
        <v>0</v>
      </c>
      <c r="BV5" s="91" t="s">
        <v>973</v>
      </c>
      <c r="BW5" s="91">
        <v>0</v>
      </c>
      <c r="BX5" s="46"/>
      <c r="BY5" s="59">
        <f t="shared" si="0"/>
        <v>75000</v>
      </c>
      <c r="BZ5" s="59">
        <f t="shared" si="1"/>
        <v>8000</v>
      </c>
      <c r="CA5" s="46">
        <f t="shared" si="2"/>
        <v>75000</v>
      </c>
      <c r="CB5" s="46">
        <f t="shared" si="3"/>
        <v>75000</v>
      </c>
      <c r="CC5" s="46">
        <f t="shared" si="4"/>
        <v>41500</v>
      </c>
      <c r="CD5" s="47"/>
      <c r="CE5" s="47">
        <v>15000</v>
      </c>
      <c r="CF5" s="47">
        <v>15000</v>
      </c>
      <c r="CG5" s="62"/>
      <c r="CH5" s="69">
        <f t="shared" si="5"/>
        <v>81000</v>
      </c>
    </row>
    <row r="6" spans="1:86" ht="14.25" customHeight="1">
      <c r="A6" s="44">
        <v>190920005</v>
      </c>
      <c r="B6" s="114" t="s">
        <v>1269</v>
      </c>
      <c r="C6" s="110" t="s">
        <v>1534</v>
      </c>
      <c r="D6" s="115" t="s">
        <v>1266</v>
      </c>
      <c r="E6" s="114" t="s">
        <v>1533</v>
      </c>
      <c r="F6" s="115" t="s">
        <v>1267</v>
      </c>
      <c r="G6" s="62"/>
      <c r="H6" s="116"/>
      <c r="I6" s="62"/>
      <c r="J6" s="63"/>
      <c r="K6" s="42" t="s">
        <v>1319</v>
      </c>
      <c r="L6" s="117" t="s">
        <v>1320</v>
      </c>
      <c r="M6" s="36">
        <v>44000</v>
      </c>
      <c r="N6" s="36">
        <v>3000</v>
      </c>
      <c r="O6" s="54">
        <v>1</v>
      </c>
      <c r="P6" s="54">
        <v>1</v>
      </c>
      <c r="Q6" s="48" t="str">
        <f>INDEX(list!$E$2:$E$1000,MATCH(S6,list!$F$2:$F$1000,0))</f>
        <v>토에이 미타센</v>
      </c>
      <c r="R6" s="118" t="s">
        <v>1266</v>
      </c>
      <c r="S6" s="112" t="s">
        <v>203</v>
      </c>
      <c r="T6" s="118" t="s">
        <v>1267</v>
      </c>
      <c r="U6" s="48" t="str">
        <f>INDEX(list!$I$2:$I$1000,MATCH(W6,list!$J$2:$J$1000,0))</f>
        <v>이타바시혼쵸</v>
      </c>
      <c r="V6" s="119" t="s">
        <v>1268</v>
      </c>
      <c r="W6" s="43" t="s">
        <v>1321</v>
      </c>
      <c r="X6" s="118" t="s">
        <v>1267</v>
      </c>
      <c r="Y6" s="124" t="s">
        <v>1374</v>
      </c>
      <c r="Z6" s="48"/>
      <c r="AA6" s="118"/>
      <c r="AB6" s="112"/>
      <c r="AC6" s="118"/>
      <c r="AD6" s="48"/>
      <c r="AE6" s="119"/>
      <c r="AF6" s="43"/>
      <c r="AG6" s="118"/>
      <c r="AH6" s="117"/>
      <c r="AI6" s="45" t="s">
        <v>32</v>
      </c>
      <c r="AJ6" s="45" t="str">
        <f>INDEX(list!$B$2:$B$100,MATCH(AL6,list!$C$2:$C$100,0))</f>
        <v>이타바시구</v>
      </c>
      <c r="AK6" s="115" t="s">
        <v>1266</v>
      </c>
      <c r="AL6" s="23" t="s">
        <v>1047</v>
      </c>
      <c r="AM6" s="115" t="s">
        <v>1267</v>
      </c>
      <c r="AN6" s="45" t="s">
        <v>583</v>
      </c>
      <c r="AO6" s="44">
        <v>30</v>
      </c>
      <c r="AP6" s="45" t="s">
        <v>34</v>
      </c>
      <c r="AQ6" s="44">
        <v>40</v>
      </c>
      <c r="AR6" s="45" t="s">
        <v>584</v>
      </c>
      <c r="AS6" s="44">
        <v>30</v>
      </c>
      <c r="AT6" s="120" t="s">
        <v>1307</v>
      </c>
      <c r="AU6" s="117" t="s">
        <v>1322</v>
      </c>
      <c r="AV6" s="123" t="s">
        <v>1323</v>
      </c>
      <c r="AW6" s="121" t="s">
        <v>1270</v>
      </c>
      <c r="AX6" s="44">
        <v>2</v>
      </c>
      <c r="AY6" s="44">
        <v>3</v>
      </c>
      <c r="AZ6" s="24">
        <v>1993</v>
      </c>
      <c r="BA6" s="122" t="s">
        <v>1306</v>
      </c>
      <c r="BB6" s="64" t="s">
        <v>454</v>
      </c>
      <c r="BC6" s="64" t="s">
        <v>420</v>
      </c>
      <c r="BD6" s="64" t="s">
        <v>421</v>
      </c>
      <c r="BE6" s="64" t="s">
        <v>455</v>
      </c>
      <c r="BF6" s="64" t="s">
        <v>422</v>
      </c>
      <c r="BG6" s="64"/>
      <c r="BH6" s="64"/>
      <c r="BI6" s="65"/>
      <c r="BJ6" s="65"/>
      <c r="BK6" s="65" t="s">
        <v>425</v>
      </c>
      <c r="BL6" s="65" t="s">
        <v>426</v>
      </c>
      <c r="BM6" s="65" t="s">
        <v>392</v>
      </c>
      <c r="BN6" s="65"/>
      <c r="BO6" s="65"/>
      <c r="BP6" s="66"/>
      <c r="BQ6" s="49"/>
      <c r="BR6" s="111" t="s">
        <v>1171</v>
      </c>
      <c r="BS6" s="67" t="s">
        <v>971</v>
      </c>
      <c r="BT6" s="67" t="s">
        <v>972</v>
      </c>
      <c r="BU6" s="68">
        <v>0</v>
      </c>
      <c r="BV6" s="91" t="s">
        <v>973</v>
      </c>
      <c r="BW6" s="91">
        <v>0</v>
      </c>
      <c r="BX6" s="46"/>
      <c r="BY6" s="59">
        <f t="shared" si="0"/>
        <v>44000</v>
      </c>
      <c r="BZ6" s="59">
        <f t="shared" si="1"/>
        <v>3000</v>
      </c>
      <c r="CA6" s="46">
        <f t="shared" si="2"/>
        <v>44000</v>
      </c>
      <c r="CB6" s="46">
        <f t="shared" si="3"/>
        <v>44000</v>
      </c>
      <c r="CC6" s="46">
        <f t="shared" si="4"/>
        <v>23500</v>
      </c>
      <c r="CD6" s="47"/>
      <c r="CE6" s="47">
        <v>15000</v>
      </c>
      <c r="CF6" s="47">
        <v>15000</v>
      </c>
      <c r="CG6" s="62"/>
      <c r="CH6" s="69">
        <f t="shared" si="5"/>
        <v>47520</v>
      </c>
    </row>
    <row r="7" spans="1:86" ht="14.25" customHeight="1">
      <c r="A7" s="44">
        <v>190920006</v>
      </c>
      <c r="B7" s="114" t="s">
        <v>1269</v>
      </c>
      <c r="C7" s="110" t="s">
        <v>1535</v>
      </c>
      <c r="D7" s="115" t="s">
        <v>1266</v>
      </c>
      <c r="E7" s="114" t="s">
        <v>1536</v>
      </c>
      <c r="F7" s="115" t="s">
        <v>1267</v>
      </c>
      <c r="G7" s="62"/>
      <c r="H7" s="116"/>
      <c r="I7" s="62"/>
      <c r="J7" s="63"/>
      <c r="K7" s="42" t="s">
        <v>1324</v>
      </c>
      <c r="L7" s="117" t="s">
        <v>1325</v>
      </c>
      <c r="M7" s="36">
        <v>124000</v>
      </c>
      <c r="N7" s="36">
        <v>6000</v>
      </c>
      <c r="O7" s="54">
        <v>1</v>
      </c>
      <c r="P7" s="54">
        <v>1</v>
      </c>
      <c r="Q7" s="48" t="str">
        <f>INDEX(list!$E$2:$E$1000,MATCH(S7,list!$F$2:$F$1000,0))</f>
        <v>토부토죠센</v>
      </c>
      <c r="R7" s="118" t="s">
        <v>1266</v>
      </c>
      <c r="S7" s="73" t="s">
        <v>208</v>
      </c>
      <c r="T7" s="118" t="s">
        <v>1267</v>
      </c>
      <c r="U7" s="48" t="str">
        <f>INDEX(list!$I$2:$I$1000,MATCH(W7,list!$J$2:$J$1000,0))</f>
        <v>나리마스</v>
      </c>
      <c r="V7" s="119" t="s">
        <v>1268</v>
      </c>
      <c r="W7" s="43" t="s">
        <v>1326</v>
      </c>
      <c r="X7" s="118" t="s">
        <v>1267</v>
      </c>
      <c r="Y7" s="124" t="s">
        <v>1327</v>
      </c>
      <c r="Z7" s="48"/>
      <c r="AA7" s="118"/>
      <c r="AB7" s="112"/>
      <c r="AC7" s="118"/>
      <c r="AD7" s="48"/>
      <c r="AE7" s="119"/>
      <c r="AF7" s="43"/>
      <c r="AG7" s="118"/>
      <c r="AH7" s="117"/>
      <c r="AI7" s="45" t="s">
        <v>32</v>
      </c>
      <c r="AJ7" s="45" t="str">
        <f>INDEX(list!$B$2:$B$100,MATCH(AL7,list!$C$2:$C$100,0))</f>
        <v>이타바시구</v>
      </c>
      <c r="AK7" s="115" t="s">
        <v>1266</v>
      </c>
      <c r="AL7" s="23" t="s">
        <v>1047</v>
      </c>
      <c r="AM7" s="115" t="s">
        <v>1267</v>
      </c>
      <c r="AN7" s="45" t="s">
        <v>583</v>
      </c>
      <c r="AO7" s="44">
        <v>25</v>
      </c>
      <c r="AP7" s="45" t="s">
        <v>34</v>
      </c>
      <c r="AQ7" s="44">
        <v>35</v>
      </c>
      <c r="AR7" s="45" t="s">
        <v>584</v>
      </c>
      <c r="AS7" s="44">
        <v>35</v>
      </c>
      <c r="AT7" s="120" t="s">
        <v>1329</v>
      </c>
      <c r="AU7" s="117" t="s">
        <v>1330</v>
      </c>
      <c r="AV7" s="123" t="s">
        <v>1305</v>
      </c>
      <c r="AW7" s="121" t="s">
        <v>1270</v>
      </c>
      <c r="AX7" s="44">
        <v>3</v>
      </c>
      <c r="AY7" s="44">
        <v>5</v>
      </c>
      <c r="AZ7" s="24">
        <v>1993</v>
      </c>
      <c r="BA7" s="122" t="s">
        <v>1331</v>
      </c>
      <c r="BB7" s="64" t="s">
        <v>454</v>
      </c>
      <c r="BC7" s="64" t="s">
        <v>420</v>
      </c>
      <c r="BD7" s="64" t="s">
        <v>421</v>
      </c>
      <c r="BE7" s="64" t="s">
        <v>455</v>
      </c>
      <c r="BF7" s="64" t="s">
        <v>422</v>
      </c>
      <c r="BG7" s="64" t="s">
        <v>416</v>
      </c>
      <c r="BH7" s="64" t="s">
        <v>556</v>
      </c>
      <c r="BI7" s="65" t="s">
        <v>423</v>
      </c>
      <c r="BJ7" s="65" t="s">
        <v>417</v>
      </c>
      <c r="BK7" s="65"/>
      <c r="BL7" s="65" t="s">
        <v>426</v>
      </c>
      <c r="BM7" s="65" t="s">
        <v>392</v>
      </c>
      <c r="BN7" s="65"/>
      <c r="BO7" s="65"/>
      <c r="BP7" s="66"/>
      <c r="BQ7" s="49"/>
      <c r="BR7" s="111" t="s">
        <v>1171</v>
      </c>
      <c r="BS7" s="67" t="s">
        <v>971</v>
      </c>
      <c r="BT7" s="67" t="s">
        <v>972</v>
      </c>
      <c r="BU7" s="68">
        <v>0</v>
      </c>
      <c r="BV7" s="91" t="s">
        <v>973</v>
      </c>
      <c r="BW7" s="91">
        <v>0</v>
      </c>
      <c r="BX7" s="46"/>
      <c r="BY7" s="59">
        <f t="shared" si="0"/>
        <v>124000</v>
      </c>
      <c r="BZ7" s="59">
        <f t="shared" si="1"/>
        <v>6000</v>
      </c>
      <c r="CA7" s="46">
        <f t="shared" si="2"/>
        <v>124000</v>
      </c>
      <c r="CB7" s="46">
        <f t="shared" si="3"/>
        <v>124000</v>
      </c>
      <c r="CC7" s="46">
        <f t="shared" si="4"/>
        <v>65000</v>
      </c>
      <c r="CD7" s="47"/>
      <c r="CE7" s="47">
        <v>15000</v>
      </c>
      <c r="CF7" s="47">
        <v>15000</v>
      </c>
      <c r="CG7" s="62"/>
      <c r="CH7" s="69">
        <f t="shared" si="5"/>
        <v>133920</v>
      </c>
    </row>
    <row r="8" spans="1:86" ht="14.25" customHeight="1">
      <c r="A8" s="44">
        <v>190920007</v>
      </c>
      <c r="B8" s="114" t="s">
        <v>1269</v>
      </c>
      <c r="C8" s="110" t="s">
        <v>1537</v>
      </c>
      <c r="D8" s="115" t="s">
        <v>1266</v>
      </c>
      <c r="E8" s="114" t="s">
        <v>1538</v>
      </c>
      <c r="F8" s="115" t="s">
        <v>1267</v>
      </c>
      <c r="G8" s="62"/>
      <c r="H8" s="116"/>
      <c r="I8" s="62"/>
      <c r="J8" s="63"/>
      <c r="K8" s="42" t="s">
        <v>1332</v>
      </c>
      <c r="L8" s="117" t="s">
        <v>1333</v>
      </c>
      <c r="M8" s="36">
        <v>125000</v>
      </c>
      <c r="N8" s="36">
        <v>10000</v>
      </c>
      <c r="O8" s="54">
        <v>1</v>
      </c>
      <c r="P8" s="54">
        <v>1</v>
      </c>
      <c r="Q8" s="48" t="str">
        <f>INDEX(list!$E$2:$E$1000,MATCH(S8,list!$F$2:$F$1000,0))</f>
        <v>토쿄메트로 후쿠토신센</v>
      </c>
      <c r="R8" s="118" t="s">
        <v>1266</v>
      </c>
      <c r="S8" s="73" t="s">
        <v>188</v>
      </c>
      <c r="T8" s="118" t="s">
        <v>1267</v>
      </c>
      <c r="U8" s="48" t="str">
        <f>INDEX(list!$I$2:$I$1000,MATCH(W8,list!$J$2:$J$1000,0))</f>
        <v>코타케무카이하라</v>
      </c>
      <c r="V8" s="119" t="s">
        <v>1268</v>
      </c>
      <c r="W8" s="43" t="s">
        <v>1335</v>
      </c>
      <c r="X8" s="118" t="s">
        <v>1267</v>
      </c>
      <c r="Y8" s="124" t="s">
        <v>1336</v>
      </c>
      <c r="Z8" s="48"/>
      <c r="AA8" s="118"/>
      <c r="AB8" s="112"/>
      <c r="AC8" s="118"/>
      <c r="AD8" s="48"/>
      <c r="AE8" s="119"/>
      <c r="AF8" s="43"/>
      <c r="AG8" s="118"/>
      <c r="AH8" s="117"/>
      <c r="AI8" s="45" t="s">
        <v>32</v>
      </c>
      <c r="AJ8" s="45" t="str">
        <f>INDEX(list!$B$2:$B$100,MATCH(AL8,list!$C$2:$C$100,0))</f>
        <v>이타바시구</v>
      </c>
      <c r="AK8" s="115" t="s">
        <v>1266</v>
      </c>
      <c r="AL8" s="23" t="s">
        <v>1047</v>
      </c>
      <c r="AM8" s="115" t="s">
        <v>1267</v>
      </c>
      <c r="AN8" s="45" t="s">
        <v>583</v>
      </c>
      <c r="AO8" s="44">
        <v>30</v>
      </c>
      <c r="AP8" s="45" t="s">
        <v>34</v>
      </c>
      <c r="AQ8" s="44">
        <v>35</v>
      </c>
      <c r="AR8" s="45" t="s">
        <v>584</v>
      </c>
      <c r="AS8" s="44">
        <v>35</v>
      </c>
      <c r="AT8" s="120" t="s">
        <v>1337</v>
      </c>
      <c r="AU8" s="117" t="s">
        <v>1338</v>
      </c>
      <c r="AV8" s="123" t="s">
        <v>1305</v>
      </c>
      <c r="AW8" s="121" t="s">
        <v>1270</v>
      </c>
      <c r="AX8" s="44">
        <v>3</v>
      </c>
      <c r="AY8" s="44">
        <v>5</v>
      </c>
      <c r="AZ8" s="24">
        <v>2008</v>
      </c>
      <c r="BA8" s="122" t="s">
        <v>1306</v>
      </c>
      <c r="BB8" s="64" t="s">
        <v>454</v>
      </c>
      <c r="BC8" s="64" t="s">
        <v>420</v>
      </c>
      <c r="BD8" s="64" t="s">
        <v>421</v>
      </c>
      <c r="BE8" s="64" t="s">
        <v>455</v>
      </c>
      <c r="BF8" s="64" t="s">
        <v>422</v>
      </c>
      <c r="BG8" s="64" t="s">
        <v>416</v>
      </c>
      <c r="BH8" s="64" t="s">
        <v>556</v>
      </c>
      <c r="BI8" s="65" t="s">
        <v>423</v>
      </c>
      <c r="BJ8" s="65"/>
      <c r="BK8" s="65" t="s">
        <v>425</v>
      </c>
      <c r="BL8" s="65" t="s">
        <v>426</v>
      </c>
      <c r="BM8" s="65" t="s">
        <v>392</v>
      </c>
      <c r="BN8" s="65"/>
      <c r="BO8" s="65" t="s">
        <v>418</v>
      </c>
      <c r="BP8" s="66"/>
      <c r="BQ8" s="49"/>
      <c r="BR8" s="111" t="s">
        <v>1171</v>
      </c>
      <c r="BS8" s="67" t="s">
        <v>971</v>
      </c>
      <c r="BT8" s="67" t="s">
        <v>972</v>
      </c>
      <c r="BU8" s="68">
        <v>0</v>
      </c>
      <c r="BV8" s="91" t="s">
        <v>973</v>
      </c>
      <c r="BW8" s="91">
        <v>0</v>
      </c>
      <c r="BX8" s="46"/>
      <c r="BY8" s="59">
        <f t="shared" ref="BY8:BY15" si="6">M8</f>
        <v>125000</v>
      </c>
      <c r="BZ8" s="59">
        <f t="shared" ref="BZ8:BZ15" si="7">N8</f>
        <v>10000</v>
      </c>
      <c r="CA8" s="46">
        <f t="shared" ref="CA8:CA15" si="8">M8*O8</f>
        <v>125000</v>
      </c>
      <c r="CB8" s="46">
        <f t="shared" ref="CB8:CB15" si="9">M8*P8</f>
        <v>125000</v>
      </c>
      <c r="CC8" s="46">
        <f t="shared" ref="CC8:CC15" si="10">(BY8+BZ8)*0.5</f>
        <v>67500</v>
      </c>
      <c r="CD8" s="47"/>
      <c r="CE8" s="47">
        <v>20000</v>
      </c>
      <c r="CF8" s="47">
        <v>15000</v>
      </c>
      <c r="CG8" s="62"/>
      <c r="CH8" s="69">
        <f t="shared" si="5"/>
        <v>135000</v>
      </c>
    </row>
    <row r="9" spans="1:86" ht="14.25" customHeight="1">
      <c r="A9" s="44">
        <v>190920008</v>
      </c>
      <c r="B9" s="114" t="s">
        <v>1269</v>
      </c>
      <c r="C9" s="110" t="s">
        <v>1275</v>
      </c>
      <c r="D9" s="115" t="s">
        <v>1266</v>
      </c>
      <c r="E9" s="114" t="s">
        <v>1538</v>
      </c>
      <c r="F9" s="115" t="s">
        <v>1267</v>
      </c>
      <c r="G9" s="62"/>
      <c r="I9" s="62"/>
      <c r="J9" s="63"/>
      <c r="K9" s="42" t="s">
        <v>1332</v>
      </c>
      <c r="L9" s="117" t="s">
        <v>1334</v>
      </c>
      <c r="M9" s="36">
        <v>126000</v>
      </c>
      <c r="N9" s="36">
        <v>10000</v>
      </c>
      <c r="O9" s="54">
        <v>1</v>
      </c>
      <c r="P9" s="54">
        <v>1</v>
      </c>
      <c r="Q9" s="48" t="str">
        <f>INDEX(list!$E$2:$E$1000,MATCH(S9,list!$F$2:$F$1000,0))</f>
        <v>토쿄메트로 후쿠토신센</v>
      </c>
      <c r="R9" s="118" t="s">
        <v>1266</v>
      </c>
      <c r="S9" s="73" t="s">
        <v>188</v>
      </c>
      <c r="T9" s="118" t="s">
        <v>1267</v>
      </c>
      <c r="U9" s="48" t="str">
        <f>INDEX(list!$I$2:$I$1000,MATCH(W9,list!$J$2:$J$1000,0))</f>
        <v>코타케무카이하라</v>
      </c>
      <c r="V9" s="119" t="s">
        <v>1268</v>
      </c>
      <c r="W9" s="43" t="s">
        <v>1335</v>
      </c>
      <c r="X9" s="118" t="s">
        <v>1267</v>
      </c>
      <c r="Y9" s="124" t="s">
        <v>1336</v>
      </c>
      <c r="Z9" s="48"/>
      <c r="AA9" s="118"/>
      <c r="AB9" s="112"/>
      <c r="AC9" s="118"/>
      <c r="AD9" s="48"/>
      <c r="AE9" s="119"/>
      <c r="AF9" s="43"/>
      <c r="AG9" s="118"/>
      <c r="AH9" s="117"/>
      <c r="AI9" s="45" t="s">
        <v>32</v>
      </c>
      <c r="AJ9" s="45" t="str">
        <f>INDEX(list!$B$2:$B$100,MATCH(AL9,list!$C$2:$C$100,0))</f>
        <v>이타바시구</v>
      </c>
      <c r="AK9" s="115" t="s">
        <v>1266</v>
      </c>
      <c r="AL9" s="23" t="s">
        <v>1047</v>
      </c>
      <c r="AM9" s="115" t="s">
        <v>1267</v>
      </c>
      <c r="AN9" s="45" t="s">
        <v>583</v>
      </c>
      <c r="AO9" s="44">
        <v>30</v>
      </c>
      <c r="AP9" s="45" t="s">
        <v>34</v>
      </c>
      <c r="AQ9" s="44">
        <v>35</v>
      </c>
      <c r="AR9" s="45" t="s">
        <v>584</v>
      </c>
      <c r="AS9" s="44">
        <v>35</v>
      </c>
      <c r="AT9" s="120" t="s">
        <v>1339</v>
      </c>
      <c r="AU9" s="117" t="s">
        <v>1340</v>
      </c>
      <c r="AV9" s="123" t="s">
        <v>1305</v>
      </c>
      <c r="AW9" s="121" t="s">
        <v>1270</v>
      </c>
      <c r="AX9" s="44">
        <v>4</v>
      </c>
      <c r="AY9" s="44">
        <v>5</v>
      </c>
      <c r="AZ9" s="24">
        <v>2008</v>
      </c>
      <c r="BA9" s="122" t="s">
        <v>1311</v>
      </c>
      <c r="BB9" s="64" t="s">
        <v>454</v>
      </c>
      <c r="BC9" s="64" t="s">
        <v>420</v>
      </c>
      <c r="BD9" s="64" t="s">
        <v>421</v>
      </c>
      <c r="BE9" s="64" t="s">
        <v>455</v>
      </c>
      <c r="BF9" s="64" t="s">
        <v>422</v>
      </c>
      <c r="BG9" s="64" t="s">
        <v>416</v>
      </c>
      <c r="BH9" s="64" t="s">
        <v>556</v>
      </c>
      <c r="BI9" s="65" t="s">
        <v>423</v>
      </c>
      <c r="BJ9" s="65"/>
      <c r="BK9" s="65" t="s">
        <v>425</v>
      </c>
      <c r="BL9" s="65" t="s">
        <v>426</v>
      </c>
      <c r="BM9" s="65" t="s">
        <v>392</v>
      </c>
      <c r="BN9" s="65" t="s">
        <v>424</v>
      </c>
      <c r="BO9" s="65" t="s">
        <v>418</v>
      </c>
      <c r="BP9" s="66"/>
      <c r="BQ9" s="49"/>
      <c r="BR9" s="111" t="s">
        <v>1171</v>
      </c>
      <c r="BS9" s="67" t="s">
        <v>971</v>
      </c>
      <c r="BT9" s="67" t="s">
        <v>972</v>
      </c>
      <c r="BU9" s="68">
        <v>0</v>
      </c>
      <c r="BV9" s="91" t="s">
        <v>973</v>
      </c>
      <c r="BW9" s="91">
        <v>0</v>
      </c>
      <c r="BX9" s="46"/>
      <c r="BY9" s="59">
        <f t="shared" si="6"/>
        <v>126000</v>
      </c>
      <c r="BZ9" s="59">
        <f t="shared" si="7"/>
        <v>10000</v>
      </c>
      <c r="CA9" s="46">
        <f t="shared" si="8"/>
        <v>126000</v>
      </c>
      <c r="CB9" s="46">
        <f t="shared" si="9"/>
        <v>126000</v>
      </c>
      <c r="CC9" s="46">
        <f t="shared" si="10"/>
        <v>68000</v>
      </c>
      <c r="CD9" s="47"/>
      <c r="CE9" s="47">
        <v>15000</v>
      </c>
      <c r="CF9" s="47">
        <v>15000</v>
      </c>
      <c r="CG9" s="62"/>
      <c r="CH9" s="69">
        <f t="shared" si="5"/>
        <v>136080</v>
      </c>
    </row>
    <row r="10" spans="1:86" ht="14.25" customHeight="1">
      <c r="A10" s="44">
        <v>190920009</v>
      </c>
      <c r="B10" s="114" t="s">
        <v>1269</v>
      </c>
      <c r="C10" s="110" t="s">
        <v>1276</v>
      </c>
      <c r="D10" s="115" t="s">
        <v>1266</v>
      </c>
      <c r="E10" s="114" t="s">
        <v>1538</v>
      </c>
      <c r="F10" s="115" t="s">
        <v>1267</v>
      </c>
      <c r="G10" s="62"/>
      <c r="I10" s="62"/>
      <c r="J10" s="63"/>
      <c r="K10" s="42" t="s">
        <v>1332</v>
      </c>
      <c r="L10" s="117" t="s">
        <v>1313</v>
      </c>
      <c r="M10" s="36">
        <v>127000</v>
      </c>
      <c r="N10" s="36">
        <v>10000</v>
      </c>
      <c r="O10" s="54">
        <v>1</v>
      </c>
      <c r="P10" s="54">
        <v>1</v>
      </c>
      <c r="Q10" s="48" t="str">
        <f>INDEX(list!$E$2:$E$1000,MATCH(S10,list!$F$2:$F$1000,0))</f>
        <v>토쿄메트로 후쿠토신센</v>
      </c>
      <c r="R10" s="118" t="s">
        <v>1266</v>
      </c>
      <c r="S10" s="73" t="s">
        <v>188</v>
      </c>
      <c r="T10" s="118" t="s">
        <v>1267</v>
      </c>
      <c r="U10" s="48" t="str">
        <f>INDEX(list!$I$2:$I$1000,MATCH(W10,list!$J$2:$J$1000,0))</f>
        <v>코타케무카이하라</v>
      </c>
      <c r="V10" s="119" t="s">
        <v>1268</v>
      </c>
      <c r="W10" s="43" t="s">
        <v>1335</v>
      </c>
      <c r="X10" s="118" t="s">
        <v>1267</v>
      </c>
      <c r="Y10" s="124" t="s">
        <v>1336</v>
      </c>
      <c r="Z10" s="48"/>
      <c r="AA10" s="118"/>
      <c r="AB10" s="112"/>
      <c r="AC10" s="118"/>
      <c r="AD10" s="48"/>
      <c r="AE10" s="119"/>
      <c r="AF10" s="43"/>
      <c r="AG10" s="118"/>
      <c r="AH10" s="117"/>
      <c r="AI10" s="45" t="s">
        <v>32</v>
      </c>
      <c r="AJ10" s="45" t="str">
        <f>INDEX(list!$B$2:$B$100,MATCH(AL10,list!$C$2:$C$100,0))</f>
        <v>이타바시구</v>
      </c>
      <c r="AK10" s="115" t="s">
        <v>1266</v>
      </c>
      <c r="AL10" s="23" t="s">
        <v>1047</v>
      </c>
      <c r="AM10" s="115" t="s">
        <v>1267</v>
      </c>
      <c r="AN10" s="45" t="s">
        <v>583</v>
      </c>
      <c r="AO10" s="44">
        <v>30</v>
      </c>
      <c r="AP10" s="45" t="s">
        <v>34</v>
      </c>
      <c r="AQ10" s="44">
        <v>35</v>
      </c>
      <c r="AR10" s="45" t="s">
        <v>584</v>
      </c>
      <c r="AS10" s="44">
        <v>35</v>
      </c>
      <c r="AT10" s="120" t="s">
        <v>1339</v>
      </c>
      <c r="AU10" s="117" t="s">
        <v>1341</v>
      </c>
      <c r="AV10" s="123" t="s">
        <v>1305</v>
      </c>
      <c r="AW10" s="121" t="s">
        <v>1270</v>
      </c>
      <c r="AX10" s="44">
        <v>5</v>
      </c>
      <c r="AY10" s="44">
        <v>5</v>
      </c>
      <c r="AZ10" s="24">
        <v>2008</v>
      </c>
      <c r="BA10" s="122" t="s">
        <v>1311</v>
      </c>
      <c r="BB10" s="64" t="s">
        <v>454</v>
      </c>
      <c r="BC10" s="64" t="s">
        <v>420</v>
      </c>
      <c r="BD10" s="64" t="s">
        <v>421</v>
      </c>
      <c r="BE10" s="64" t="s">
        <v>455</v>
      </c>
      <c r="BF10" s="64" t="s">
        <v>422</v>
      </c>
      <c r="BG10" s="64" t="s">
        <v>416</v>
      </c>
      <c r="BH10" s="64" t="s">
        <v>556</v>
      </c>
      <c r="BI10" s="65" t="s">
        <v>423</v>
      </c>
      <c r="BJ10" s="65"/>
      <c r="BK10" s="65" t="s">
        <v>425</v>
      </c>
      <c r="BL10" s="65" t="s">
        <v>426</v>
      </c>
      <c r="BM10" s="65" t="s">
        <v>392</v>
      </c>
      <c r="BN10" s="65"/>
      <c r="BO10" s="65" t="s">
        <v>418</v>
      </c>
      <c r="BP10" s="66"/>
      <c r="BQ10" s="49"/>
      <c r="BR10" s="111" t="s">
        <v>1171</v>
      </c>
      <c r="BS10" s="67" t="s">
        <v>971</v>
      </c>
      <c r="BT10" s="67" t="s">
        <v>972</v>
      </c>
      <c r="BU10" s="68">
        <v>0</v>
      </c>
      <c r="BV10" s="91" t="s">
        <v>973</v>
      </c>
      <c r="BW10" s="91">
        <v>0</v>
      </c>
      <c r="BX10" s="46"/>
      <c r="BY10" s="59">
        <f t="shared" si="6"/>
        <v>127000</v>
      </c>
      <c r="BZ10" s="59">
        <f t="shared" si="7"/>
        <v>10000</v>
      </c>
      <c r="CA10" s="46">
        <f t="shared" si="8"/>
        <v>127000</v>
      </c>
      <c r="CB10" s="46">
        <f t="shared" si="9"/>
        <v>127000</v>
      </c>
      <c r="CC10" s="46">
        <f t="shared" si="10"/>
        <v>68500</v>
      </c>
      <c r="CD10" s="47"/>
      <c r="CE10" s="47">
        <v>20000</v>
      </c>
      <c r="CF10" s="47">
        <v>15000</v>
      </c>
      <c r="CG10" s="62"/>
      <c r="CH10" s="69">
        <f t="shared" si="5"/>
        <v>137160</v>
      </c>
    </row>
    <row r="11" spans="1:86" ht="14.25" customHeight="1">
      <c r="A11" s="44">
        <v>190920010</v>
      </c>
      <c r="B11" s="114" t="s">
        <v>1269</v>
      </c>
      <c r="C11" s="1" t="s">
        <v>1277</v>
      </c>
      <c r="D11" s="115" t="s">
        <v>1266</v>
      </c>
      <c r="E11" s="114" t="s">
        <v>1539</v>
      </c>
      <c r="F11" s="115" t="s">
        <v>1267</v>
      </c>
      <c r="K11" s="1" t="s">
        <v>1342</v>
      </c>
      <c r="L11" s="125" t="s">
        <v>1343</v>
      </c>
      <c r="M11" s="8">
        <v>150000</v>
      </c>
      <c r="N11" s="8">
        <v>15000</v>
      </c>
      <c r="O11" s="22">
        <v>1</v>
      </c>
      <c r="P11" s="22">
        <v>1</v>
      </c>
      <c r="Q11" s="48" t="str">
        <f>INDEX(list!$E$2:$E$1000,MATCH(S11,list!$F$2:$F$1000,0))</f>
        <v>토부토죠센</v>
      </c>
      <c r="R11" s="118" t="s">
        <v>1266</v>
      </c>
      <c r="S11" s="73" t="s">
        <v>208</v>
      </c>
      <c r="T11" s="118" t="s">
        <v>1267</v>
      </c>
      <c r="U11" s="48" t="str">
        <f>INDEX(list!$I$2:$I$1000,MATCH(W11,list!$J$2:$J$1000,0))</f>
        <v>오오야마</v>
      </c>
      <c r="V11" s="119" t="s">
        <v>1268</v>
      </c>
      <c r="W11" s="43" t="s">
        <v>1348</v>
      </c>
      <c r="X11" s="118" t="s">
        <v>1267</v>
      </c>
      <c r="Y11" s="117" t="s">
        <v>1349</v>
      </c>
      <c r="Z11" s="48" t="str">
        <f>INDEX(list!$E$2:$E$1000,MATCH(AB11,list!$F$2:$F$1000,0))</f>
        <v>토부토죠센</v>
      </c>
      <c r="AA11" s="118" t="s">
        <v>1266</v>
      </c>
      <c r="AB11" s="73" t="s">
        <v>208</v>
      </c>
      <c r="AC11" s="118" t="s">
        <v>1267</v>
      </c>
      <c r="AD11" s="48" t="str">
        <f>INDEX(list!$I$2:$I$1000,MATCH(AF11,list!$J$2:$J$1000,0))</f>
        <v>시모이타바시</v>
      </c>
      <c r="AE11" s="119" t="s">
        <v>1268</v>
      </c>
      <c r="AF11" s="43" t="s">
        <v>1350</v>
      </c>
      <c r="AG11" s="118" t="s">
        <v>1267</v>
      </c>
      <c r="AH11" s="5">
        <v>14</v>
      </c>
      <c r="AI11" s="45" t="s">
        <v>32</v>
      </c>
      <c r="AJ11" s="45" t="str">
        <f>INDEX(list!$B$2:$B$100,MATCH(AL11,list!$C$2:$C$100,0))</f>
        <v>이타바시구</v>
      </c>
      <c r="AK11" s="115" t="s">
        <v>1266</v>
      </c>
      <c r="AL11" s="23" t="s">
        <v>1047</v>
      </c>
      <c r="AM11" s="115" t="s">
        <v>1267</v>
      </c>
      <c r="AN11" s="45" t="s">
        <v>583</v>
      </c>
      <c r="AO11" s="44">
        <v>30</v>
      </c>
      <c r="AP11" s="45" t="s">
        <v>34</v>
      </c>
      <c r="AQ11" s="44">
        <v>35</v>
      </c>
      <c r="AR11" s="45" t="s">
        <v>584</v>
      </c>
      <c r="AS11" s="44">
        <v>35</v>
      </c>
      <c r="AT11" s="120" t="s">
        <v>1351</v>
      </c>
      <c r="AU11" s="124" t="s">
        <v>1352</v>
      </c>
      <c r="AV11" s="123" t="s">
        <v>1353</v>
      </c>
      <c r="AW11" s="121" t="s">
        <v>1270</v>
      </c>
      <c r="AX11" s="5">
        <v>10</v>
      </c>
      <c r="AY11" s="5">
        <v>14</v>
      </c>
      <c r="AZ11" s="5">
        <v>1995</v>
      </c>
      <c r="BA11" s="126" t="s">
        <v>1310</v>
      </c>
      <c r="BB11" s="64" t="s">
        <v>454</v>
      </c>
      <c r="BC11" s="64" t="s">
        <v>420</v>
      </c>
      <c r="BD11" s="64" t="s">
        <v>421</v>
      </c>
      <c r="BE11" s="64" t="s">
        <v>455</v>
      </c>
      <c r="BF11" s="64" t="s">
        <v>422</v>
      </c>
      <c r="BG11" s="64" t="s">
        <v>416</v>
      </c>
      <c r="BH11" s="64" t="s">
        <v>556</v>
      </c>
      <c r="BI11" s="65" t="s">
        <v>423</v>
      </c>
      <c r="BJ11" s="65" t="s">
        <v>417</v>
      </c>
      <c r="BK11" s="65"/>
      <c r="BL11" s="65" t="s">
        <v>426</v>
      </c>
      <c r="BM11" s="65" t="s">
        <v>392</v>
      </c>
      <c r="BN11" s="65" t="s">
        <v>424</v>
      </c>
      <c r="BO11" s="65" t="s">
        <v>418</v>
      </c>
      <c r="BQ11" s="49"/>
      <c r="BR11" s="111" t="s">
        <v>1171</v>
      </c>
      <c r="BS11" s="67" t="s">
        <v>971</v>
      </c>
      <c r="BT11" s="67" t="s">
        <v>972</v>
      </c>
      <c r="BU11" s="68">
        <v>0</v>
      </c>
      <c r="BV11" s="91" t="s">
        <v>973</v>
      </c>
      <c r="BW11" s="91">
        <v>0</v>
      </c>
      <c r="BY11" s="59">
        <f t="shared" si="6"/>
        <v>150000</v>
      </c>
      <c r="BZ11" s="59">
        <f t="shared" si="7"/>
        <v>15000</v>
      </c>
      <c r="CA11" s="46">
        <f t="shared" si="8"/>
        <v>150000</v>
      </c>
      <c r="CB11" s="46">
        <f t="shared" si="9"/>
        <v>150000</v>
      </c>
      <c r="CC11" s="46">
        <f t="shared" si="10"/>
        <v>82500</v>
      </c>
      <c r="CD11" s="47"/>
      <c r="CE11" s="47">
        <v>15000</v>
      </c>
      <c r="CF11" s="47">
        <v>15000</v>
      </c>
      <c r="CH11" s="69">
        <f t="shared" si="5"/>
        <v>162000</v>
      </c>
    </row>
    <row r="12" spans="1:86" ht="14.25" customHeight="1">
      <c r="A12" s="44">
        <v>190920011</v>
      </c>
      <c r="B12" s="114" t="s">
        <v>1269</v>
      </c>
      <c r="C12" s="110" t="s">
        <v>1278</v>
      </c>
      <c r="D12" s="115" t="s">
        <v>1266</v>
      </c>
      <c r="E12" s="114" t="s">
        <v>1539</v>
      </c>
      <c r="F12" s="115" t="s">
        <v>1267</v>
      </c>
      <c r="G12" s="62"/>
      <c r="I12" s="62"/>
      <c r="J12" s="63"/>
      <c r="K12" s="42" t="s">
        <v>1342</v>
      </c>
      <c r="L12" s="125" t="s">
        <v>1290</v>
      </c>
      <c r="M12" s="36">
        <v>152000</v>
      </c>
      <c r="N12" s="36">
        <v>15000</v>
      </c>
      <c r="O12" s="54">
        <v>1</v>
      </c>
      <c r="P12" s="54">
        <v>1</v>
      </c>
      <c r="Q12" s="48" t="str">
        <f>INDEX(list!$E$2:$E$1000,MATCH(S12,list!$F$2:$F$1000,0))</f>
        <v>토부토죠센</v>
      </c>
      <c r="R12" s="118" t="s">
        <v>1266</v>
      </c>
      <c r="S12" s="73" t="s">
        <v>208</v>
      </c>
      <c r="T12" s="118" t="s">
        <v>1267</v>
      </c>
      <c r="U12" s="48" t="str">
        <f>INDEX(list!$I$2:$I$1000,MATCH(W12,list!$J$2:$J$1000,0))</f>
        <v>오오야마</v>
      </c>
      <c r="V12" s="119" t="s">
        <v>1268</v>
      </c>
      <c r="W12" s="43" t="s">
        <v>1348</v>
      </c>
      <c r="X12" s="118" t="s">
        <v>1267</v>
      </c>
      <c r="Y12" s="117" t="s">
        <v>1349</v>
      </c>
      <c r="Z12" s="48" t="str">
        <f>INDEX(list!$E$2:$E$1000,MATCH(AB12,list!$F$2:$F$1000,0))</f>
        <v>토부토죠센</v>
      </c>
      <c r="AA12" s="118" t="s">
        <v>1266</v>
      </c>
      <c r="AB12" s="73" t="s">
        <v>208</v>
      </c>
      <c r="AC12" s="118" t="s">
        <v>1267</v>
      </c>
      <c r="AD12" s="48" t="str">
        <f>INDEX(list!$I$2:$I$1000,MATCH(AF12,list!$J$2:$J$1000,0))</f>
        <v>시모이타바시</v>
      </c>
      <c r="AE12" s="119" t="s">
        <v>1268</v>
      </c>
      <c r="AF12" s="43" t="s">
        <v>1350</v>
      </c>
      <c r="AG12" s="118" t="s">
        <v>1267</v>
      </c>
      <c r="AH12" s="5">
        <v>14</v>
      </c>
      <c r="AI12" s="45" t="s">
        <v>32</v>
      </c>
      <c r="AJ12" s="45" t="str">
        <f>INDEX(list!$B$2:$B$100,MATCH(AL12,list!$C$2:$C$100,0))</f>
        <v>이타바시구</v>
      </c>
      <c r="AK12" s="115" t="s">
        <v>1266</v>
      </c>
      <c r="AL12" s="23" t="s">
        <v>1047</v>
      </c>
      <c r="AM12" s="115" t="s">
        <v>1267</v>
      </c>
      <c r="AN12" s="45" t="s">
        <v>583</v>
      </c>
      <c r="AO12" s="44">
        <v>30</v>
      </c>
      <c r="AP12" s="45" t="s">
        <v>34</v>
      </c>
      <c r="AQ12" s="44">
        <v>35</v>
      </c>
      <c r="AR12" s="45" t="s">
        <v>584</v>
      </c>
      <c r="AS12" s="44">
        <v>35</v>
      </c>
      <c r="AT12" s="120" t="s">
        <v>1351</v>
      </c>
      <c r="AU12" s="117" t="s">
        <v>1354</v>
      </c>
      <c r="AV12" s="123" t="s">
        <v>1353</v>
      </c>
      <c r="AW12" s="121" t="s">
        <v>1270</v>
      </c>
      <c r="AX12" s="44">
        <v>11</v>
      </c>
      <c r="AY12" s="44">
        <v>14</v>
      </c>
      <c r="AZ12" s="5">
        <v>1995</v>
      </c>
      <c r="BA12" s="122" t="s">
        <v>1331</v>
      </c>
      <c r="BB12" s="64" t="s">
        <v>454</v>
      </c>
      <c r="BC12" s="64" t="s">
        <v>420</v>
      </c>
      <c r="BD12" s="64" t="s">
        <v>421</v>
      </c>
      <c r="BE12" s="64" t="s">
        <v>455</v>
      </c>
      <c r="BF12" s="64" t="s">
        <v>422</v>
      </c>
      <c r="BG12" s="64" t="s">
        <v>416</v>
      </c>
      <c r="BH12" s="64" t="s">
        <v>556</v>
      </c>
      <c r="BI12" s="65" t="s">
        <v>423</v>
      </c>
      <c r="BJ12" s="65" t="s">
        <v>417</v>
      </c>
      <c r="BK12" s="65"/>
      <c r="BL12" s="65" t="s">
        <v>426</v>
      </c>
      <c r="BM12" s="65" t="s">
        <v>392</v>
      </c>
      <c r="BN12" s="65"/>
      <c r="BO12" s="65" t="s">
        <v>418</v>
      </c>
      <c r="BP12" s="66"/>
      <c r="BQ12" s="49"/>
      <c r="BR12" s="111" t="s">
        <v>1171</v>
      </c>
      <c r="BS12" s="67" t="s">
        <v>971</v>
      </c>
      <c r="BT12" s="67" t="s">
        <v>972</v>
      </c>
      <c r="BU12" s="68">
        <v>0</v>
      </c>
      <c r="BV12" s="91" t="s">
        <v>973</v>
      </c>
      <c r="BW12" s="91">
        <v>0</v>
      </c>
      <c r="BX12" s="46"/>
      <c r="BY12" s="59">
        <f t="shared" si="6"/>
        <v>152000</v>
      </c>
      <c r="BZ12" s="59">
        <f t="shared" si="7"/>
        <v>15000</v>
      </c>
      <c r="CA12" s="46">
        <f t="shared" si="8"/>
        <v>152000</v>
      </c>
      <c r="CB12" s="46">
        <f t="shared" si="9"/>
        <v>152000</v>
      </c>
      <c r="CC12" s="46">
        <f t="shared" si="10"/>
        <v>83500</v>
      </c>
      <c r="CD12" s="47"/>
      <c r="CE12" s="47">
        <v>15000</v>
      </c>
      <c r="CF12" s="47">
        <v>15000</v>
      </c>
      <c r="CG12" s="62"/>
      <c r="CH12" s="69">
        <f t="shared" si="5"/>
        <v>164160</v>
      </c>
    </row>
    <row r="13" spans="1:86" ht="14.25" customHeight="1">
      <c r="A13" s="44">
        <v>190920012</v>
      </c>
      <c r="B13" s="114" t="s">
        <v>1269</v>
      </c>
      <c r="C13" s="110" t="s">
        <v>1541</v>
      </c>
      <c r="D13" s="115" t="s">
        <v>1266</v>
      </c>
      <c r="E13" s="114" t="s">
        <v>1540</v>
      </c>
      <c r="F13" s="115" t="s">
        <v>1267</v>
      </c>
      <c r="G13" s="62" t="s">
        <v>1225</v>
      </c>
      <c r="H13" s="116" t="s">
        <v>1300</v>
      </c>
      <c r="I13" s="62" t="s">
        <v>1225</v>
      </c>
      <c r="J13" s="63"/>
      <c r="K13" s="42" t="s">
        <v>1355</v>
      </c>
      <c r="L13" s="125" t="s">
        <v>1291</v>
      </c>
      <c r="M13" s="36">
        <v>82000</v>
      </c>
      <c r="N13" s="36">
        <v>4000</v>
      </c>
      <c r="O13" s="54">
        <v>0</v>
      </c>
      <c r="P13" s="54">
        <v>0</v>
      </c>
      <c r="Q13" s="48" t="str">
        <f>INDEX(list!$E$2:$E$1000,MATCH(S13,list!$F$2:$F$1000,0))</f>
        <v>토부토죠센</v>
      </c>
      <c r="R13" s="118" t="s">
        <v>1266</v>
      </c>
      <c r="S13" s="73" t="s">
        <v>208</v>
      </c>
      <c r="T13" s="118" t="s">
        <v>1267</v>
      </c>
      <c r="U13" s="48" t="str">
        <f>INDEX(list!$I$2:$I$1000,MATCH(W13,list!$J$2:$J$1000,0))</f>
        <v>토키와다이</v>
      </c>
      <c r="V13" s="119" t="s">
        <v>1268</v>
      </c>
      <c r="W13" s="43" t="s">
        <v>1356</v>
      </c>
      <c r="X13" s="118" t="s">
        <v>1267</v>
      </c>
      <c r="Y13" s="124" t="s">
        <v>1349</v>
      </c>
      <c r="Z13" s="48" t="str">
        <f>INDEX(list!$E$2:$E$1000,MATCH(AB13,list!$F$2:$F$1000,0))</f>
        <v>토부토죠센</v>
      </c>
      <c r="AA13" s="118" t="s">
        <v>1266</v>
      </c>
      <c r="AB13" s="73" t="s">
        <v>208</v>
      </c>
      <c r="AC13" s="118" t="s">
        <v>1267</v>
      </c>
      <c r="AD13" s="48" t="str">
        <f>INDEX(list!$I$2:$I$1000,MATCH(AF13,list!$J$2:$J$1000,0))</f>
        <v>카미이타바시</v>
      </c>
      <c r="AE13" s="119" t="s">
        <v>1268</v>
      </c>
      <c r="AF13" s="43" t="s">
        <v>1357</v>
      </c>
      <c r="AG13" s="118" t="s">
        <v>1267</v>
      </c>
      <c r="AH13" s="117" t="s">
        <v>1358</v>
      </c>
      <c r="AI13" s="45" t="s">
        <v>32</v>
      </c>
      <c r="AJ13" s="45" t="str">
        <f>INDEX(list!$B$2:$B$100,MATCH(AL13,list!$C$2:$C$100,0))</f>
        <v>이타바시구</v>
      </c>
      <c r="AK13" s="115" t="s">
        <v>1266</v>
      </c>
      <c r="AL13" s="23" t="s">
        <v>1047</v>
      </c>
      <c r="AM13" s="115" t="s">
        <v>1267</v>
      </c>
      <c r="AN13" s="45" t="s">
        <v>583</v>
      </c>
      <c r="AO13" s="44">
        <v>45</v>
      </c>
      <c r="AP13" s="45" t="s">
        <v>34</v>
      </c>
      <c r="AQ13" s="44">
        <v>45</v>
      </c>
      <c r="AR13" s="45" t="s">
        <v>584</v>
      </c>
      <c r="AS13" s="44">
        <v>40</v>
      </c>
      <c r="AT13" s="120" t="s">
        <v>1307</v>
      </c>
      <c r="AU13" s="117" t="s">
        <v>1359</v>
      </c>
      <c r="AV13" s="123" t="s">
        <v>1323</v>
      </c>
      <c r="AW13" s="121" t="s">
        <v>1270</v>
      </c>
      <c r="AX13" s="44">
        <v>3</v>
      </c>
      <c r="AY13" s="44">
        <v>3</v>
      </c>
      <c r="AZ13" s="24">
        <v>1998</v>
      </c>
      <c r="BA13" s="122" t="s">
        <v>1306</v>
      </c>
      <c r="BB13" s="64" t="s">
        <v>454</v>
      </c>
      <c r="BC13" s="64" t="s">
        <v>420</v>
      </c>
      <c r="BD13" s="64" t="s">
        <v>421</v>
      </c>
      <c r="BE13" s="64" t="s">
        <v>455</v>
      </c>
      <c r="BF13" s="64" t="s">
        <v>422</v>
      </c>
      <c r="BG13" s="64"/>
      <c r="BH13" s="64"/>
      <c r="BI13" s="65" t="s">
        <v>423</v>
      </c>
      <c r="BJ13" s="65" t="s">
        <v>417</v>
      </c>
      <c r="BK13" s="65"/>
      <c r="BL13" s="65" t="s">
        <v>426</v>
      </c>
      <c r="BM13" s="65" t="s">
        <v>392</v>
      </c>
      <c r="BN13" s="65"/>
      <c r="BO13" s="65"/>
      <c r="BP13" s="66"/>
      <c r="BQ13" s="49"/>
      <c r="BR13" s="111" t="s">
        <v>1171</v>
      </c>
      <c r="BS13" s="67" t="s">
        <v>971</v>
      </c>
      <c r="BT13" s="67" t="s">
        <v>972</v>
      </c>
      <c r="BU13" s="68">
        <v>50</v>
      </c>
      <c r="BV13" s="91" t="s">
        <v>973</v>
      </c>
      <c r="BW13" s="91">
        <v>0</v>
      </c>
      <c r="BX13" s="46"/>
      <c r="BY13" s="59">
        <f t="shared" si="6"/>
        <v>82000</v>
      </c>
      <c r="BZ13" s="59">
        <f t="shared" si="7"/>
        <v>4000</v>
      </c>
      <c r="CA13" s="46">
        <f t="shared" si="8"/>
        <v>0</v>
      </c>
      <c r="CB13" s="46">
        <f t="shared" si="9"/>
        <v>0</v>
      </c>
      <c r="CC13" s="46">
        <f t="shared" si="10"/>
        <v>43000</v>
      </c>
      <c r="CD13" s="47"/>
      <c r="CE13" s="47">
        <v>15000</v>
      </c>
      <c r="CF13" s="47">
        <v>15000</v>
      </c>
      <c r="CG13" s="62"/>
      <c r="CH13" s="69">
        <f t="shared" si="5"/>
        <v>88560</v>
      </c>
    </row>
    <row r="14" spans="1:86" ht="14.25" customHeight="1">
      <c r="A14" s="44">
        <v>190920013</v>
      </c>
      <c r="B14" s="114" t="s">
        <v>1269</v>
      </c>
      <c r="C14" s="110" t="s">
        <v>1279</v>
      </c>
      <c r="D14" s="115" t="s">
        <v>1266</v>
      </c>
      <c r="E14" s="114" t="s">
        <v>1542</v>
      </c>
      <c r="F14" s="115" t="s">
        <v>1267</v>
      </c>
      <c r="G14" s="62"/>
      <c r="I14" s="62"/>
      <c r="J14" s="63"/>
      <c r="K14" s="42" t="s">
        <v>1360</v>
      </c>
      <c r="L14" s="125" t="s">
        <v>1292</v>
      </c>
      <c r="M14" s="36">
        <v>60000</v>
      </c>
      <c r="N14" s="36">
        <v>3000</v>
      </c>
      <c r="O14" s="54">
        <v>1</v>
      </c>
      <c r="P14" s="54">
        <v>0.5</v>
      </c>
      <c r="Q14" s="48" t="str">
        <f>INDEX(list!$E$2:$E$1000,MATCH(S14,list!$F$2:$F$1000,0))</f>
        <v>토부토죠센</v>
      </c>
      <c r="R14" s="118" t="s">
        <v>1266</v>
      </c>
      <c r="S14" s="73" t="s">
        <v>208</v>
      </c>
      <c r="T14" s="118" t="s">
        <v>1267</v>
      </c>
      <c r="U14" s="48" t="str">
        <f>INDEX(list!$I$2:$I$1000,MATCH(W14,list!$J$2:$J$1000,0))</f>
        <v>토키와다이</v>
      </c>
      <c r="V14" s="119" t="s">
        <v>1268</v>
      </c>
      <c r="W14" s="43" t="s">
        <v>1356</v>
      </c>
      <c r="X14" s="118" t="s">
        <v>1267</v>
      </c>
      <c r="Y14" s="124" t="s">
        <v>1349</v>
      </c>
      <c r="Z14" s="48"/>
      <c r="AA14" s="118"/>
      <c r="AB14" s="113"/>
      <c r="AC14" s="118"/>
      <c r="AD14" s="48"/>
      <c r="AE14" s="119"/>
      <c r="AF14" s="43"/>
      <c r="AG14" s="118"/>
      <c r="AH14" s="117"/>
      <c r="AI14" s="45" t="s">
        <v>32</v>
      </c>
      <c r="AJ14" s="45" t="str">
        <f>INDEX(list!$B$2:$B$100,MATCH(AL14,list!$C$2:$C$100,0))</f>
        <v>이타바시구</v>
      </c>
      <c r="AK14" s="115" t="s">
        <v>1266</v>
      </c>
      <c r="AL14" s="23" t="s">
        <v>1047</v>
      </c>
      <c r="AM14" s="115" t="s">
        <v>1267</v>
      </c>
      <c r="AN14" s="45" t="s">
        <v>583</v>
      </c>
      <c r="AO14" s="44">
        <v>35</v>
      </c>
      <c r="AP14" s="45" t="s">
        <v>34</v>
      </c>
      <c r="AQ14" s="44">
        <v>40</v>
      </c>
      <c r="AR14" s="45" t="s">
        <v>584</v>
      </c>
      <c r="AS14" s="44">
        <v>40</v>
      </c>
      <c r="AT14" s="120" t="s">
        <v>1303</v>
      </c>
      <c r="AU14" s="117" t="s">
        <v>1361</v>
      </c>
      <c r="AV14" s="123" t="s">
        <v>1305</v>
      </c>
      <c r="AW14" s="121" t="s">
        <v>1270</v>
      </c>
      <c r="AX14" s="44">
        <v>1</v>
      </c>
      <c r="AY14" s="44">
        <v>5</v>
      </c>
      <c r="AZ14" s="24">
        <v>1989</v>
      </c>
      <c r="BA14" s="122" t="s">
        <v>1306</v>
      </c>
      <c r="BB14" s="64" t="s">
        <v>454</v>
      </c>
      <c r="BC14" s="64" t="s">
        <v>420</v>
      </c>
      <c r="BD14" s="64"/>
      <c r="BE14" s="64" t="s">
        <v>455</v>
      </c>
      <c r="BF14" s="64" t="s">
        <v>422</v>
      </c>
      <c r="BG14" s="64" t="s">
        <v>416</v>
      </c>
      <c r="BH14" s="64" t="s">
        <v>556</v>
      </c>
      <c r="BI14" s="65"/>
      <c r="BJ14" s="65"/>
      <c r="BK14" s="65" t="s">
        <v>425</v>
      </c>
      <c r="BL14" s="65" t="s">
        <v>426</v>
      </c>
      <c r="BM14" s="65" t="s">
        <v>392</v>
      </c>
      <c r="BN14" s="65"/>
      <c r="BO14" s="65"/>
      <c r="BP14" s="66"/>
      <c r="BQ14" s="49"/>
      <c r="BR14" s="111" t="s">
        <v>1171</v>
      </c>
      <c r="BS14" s="67" t="s">
        <v>971</v>
      </c>
      <c r="BT14" s="67" t="s">
        <v>972</v>
      </c>
      <c r="BU14" s="68">
        <v>0</v>
      </c>
      <c r="BV14" s="91" t="s">
        <v>973</v>
      </c>
      <c r="BW14" s="91">
        <v>0</v>
      </c>
      <c r="BX14" s="46"/>
      <c r="BY14" s="59">
        <f t="shared" si="6"/>
        <v>60000</v>
      </c>
      <c r="BZ14" s="59">
        <f t="shared" si="7"/>
        <v>3000</v>
      </c>
      <c r="CA14" s="46">
        <f t="shared" si="8"/>
        <v>60000</v>
      </c>
      <c r="CB14" s="46">
        <f t="shared" si="9"/>
        <v>30000</v>
      </c>
      <c r="CC14" s="46">
        <f t="shared" si="10"/>
        <v>31500</v>
      </c>
      <c r="CD14" s="47"/>
      <c r="CE14" s="47">
        <v>15000</v>
      </c>
      <c r="CF14" s="47">
        <v>15000</v>
      </c>
      <c r="CG14" s="62"/>
      <c r="CH14" s="69">
        <f t="shared" si="5"/>
        <v>64800.000000000007</v>
      </c>
    </row>
    <row r="15" spans="1:86" ht="14.25" customHeight="1">
      <c r="A15" s="44">
        <v>190920014</v>
      </c>
      <c r="B15" s="114" t="s">
        <v>1269</v>
      </c>
      <c r="C15" s="110" t="s">
        <v>1280</v>
      </c>
      <c r="D15" s="115" t="s">
        <v>1266</v>
      </c>
      <c r="E15" s="114" t="s">
        <v>1543</v>
      </c>
      <c r="F15" s="115" t="s">
        <v>1267</v>
      </c>
      <c r="G15" s="62"/>
      <c r="I15" s="62"/>
      <c r="J15" s="63"/>
      <c r="K15" s="42" t="s">
        <v>1362</v>
      </c>
      <c r="L15" s="125" t="s">
        <v>1293</v>
      </c>
      <c r="M15" s="36">
        <v>104000</v>
      </c>
      <c r="N15" s="36">
        <v>8000</v>
      </c>
      <c r="O15" s="54">
        <v>1</v>
      </c>
      <c r="P15" s="54">
        <v>1</v>
      </c>
      <c r="Q15" s="48" t="str">
        <f>INDEX(list!$E$2:$E$1000,MATCH(S15,list!$F$2:$F$1000,0))</f>
        <v>토부토죠센</v>
      </c>
      <c r="R15" s="118" t="s">
        <v>1266</v>
      </c>
      <c r="S15" s="73" t="s">
        <v>208</v>
      </c>
      <c r="T15" s="118" t="s">
        <v>1267</v>
      </c>
      <c r="U15" s="48" t="str">
        <f>INDEX(list!$I$2:$I$1000,MATCH(W15,list!$J$2:$J$1000,0))</f>
        <v>오오야마</v>
      </c>
      <c r="V15" s="119" t="s">
        <v>1268</v>
      </c>
      <c r="W15" s="43" t="s">
        <v>1348</v>
      </c>
      <c r="X15" s="118" t="s">
        <v>1267</v>
      </c>
      <c r="Y15" s="124" t="s">
        <v>1363</v>
      </c>
      <c r="Z15" s="48"/>
      <c r="AA15" s="118"/>
      <c r="AB15" s="113"/>
      <c r="AC15" s="118"/>
      <c r="AD15" s="48"/>
      <c r="AE15" s="119"/>
      <c r="AF15" s="43"/>
      <c r="AG15" s="118"/>
      <c r="AH15" s="117"/>
      <c r="AI15" s="45" t="s">
        <v>32</v>
      </c>
      <c r="AJ15" s="45" t="str">
        <f>INDEX(list!$B$2:$B$100,MATCH(AL15,list!$C$2:$C$100,0))</f>
        <v>이타바시구</v>
      </c>
      <c r="AK15" s="115" t="s">
        <v>1266</v>
      </c>
      <c r="AL15" s="23" t="s">
        <v>1047</v>
      </c>
      <c r="AM15" s="115" t="s">
        <v>1267</v>
      </c>
      <c r="AN15" s="45" t="s">
        <v>583</v>
      </c>
      <c r="AO15" s="44">
        <v>35</v>
      </c>
      <c r="AP15" s="45" t="s">
        <v>34</v>
      </c>
      <c r="AQ15" s="44">
        <v>40</v>
      </c>
      <c r="AR15" s="45" t="s">
        <v>584</v>
      </c>
      <c r="AS15" s="44">
        <v>35</v>
      </c>
      <c r="AT15" s="120" t="s">
        <v>1339</v>
      </c>
      <c r="AU15" s="117" t="s">
        <v>1364</v>
      </c>
      <c r="AV15" s="123" t="s">
        <v>1305</v>
      </c>
      <c r="AW15" s="121" t="s">
        <v>1270</v>
      </c>
      <c r="AX15" s="44">
        <v>4</v>
      </c>
      <c r="AY15" s="44">
        <v>6</v>
      </c>
      <c r="AZ15" s="24">
        <v>2008</v>
      </c>
      <c r="BA15" s="122" t="s">
        <v>1306</v>
      </c>
      <c r="BB15" s="64" t="s">
        <v>454</v>
      </c>
      <c r="BC15" s="64" t="s">
        <v>420</v>
      </c>
      <c r="BD15" s="64" t="s">
        <v>421</v>
      </c>
      <c r="BE15" s="64" t="s">
        <v>455</v>
      </c>
      <c r="BF15" s="64" t="s">
        <v>422</v>
      </c>
      <c r="BG15" s="64" t="s">
        <v>416</v>
      </c>
      <c r="BH15" s="64" t="s">
        <v>556</v>
      </c>
      <c r="BI15" s="65" t="s">
        <v>423</v>
      </c>
      <c r="BJ15" s="65" t="s">
        <v>417</v>
      </c>
      <c r="BK15" s="65"/>
      <c r="BL15" s="65" t="s">
        <v>426</v>
      </c>
      <c r="BM15" s="65" t="s">
        <v>392</v>
      </c>
      <c r="BN15" s="65" t="s">
        <v>424</v>
      </c>
      <c r="BO15" s="65"/>
      <c r="BP15" s="66"/>
      <c r="BQ15" s="49"/>
      <c r="BR15" s="111" t="s">
        <v>1171</v>
      </c>
      <c r="BS15" s="67" t="s">
        <v>971</v>
      </c>
      <c r="BT15" s="67" t="s">
        <v>972</v>
      </c>
      <c r="BU15" s="68">
        <v>50</v>
      </c>
      <c r="BV15" s="91" t="s">
        <v>973</v>
      </c>
      <c r="BW15" s="91">
        <v>0</v>
      </c>
      <c r="BX15" s="46"/>
      <c r="BY15" s="59">
        <f t="shared" si="6"/>
        <v>104000</v>
      </c>
      <c r="BZ15" s="59">
        <f t="shared" si="7"/>
        <v>8000</v>
      </c>
      <c r="CA15" s="46">
        <f t="shared" si="8"/>
        <v>104000</v>
      </c>
      <c r="CB15" s="46">
        <f t="shared" si="9"/>
        <v>104000</v>
      </c>
      <c r="CC15" s="46">
        <f t="shared" si="10"/>
        <v>56000</v>
      </c>
      <c r="CD15" s="47"/>
      <c r="CE15" s="47">
        <v>15000</v>
      </c>
      <c r="CF15" s="47">
        <v>15000</v>
      </c>
      <c r="CG15" s="62"/>
      <c r="CH15" s="69">
        <f t="shared" si="5"/>
        <v>112320.00000000001</v>
      </c>
    </row>
    <row r="16" spans="1:86" ht="14.25" customHeight="1">
      <c r="A16" s="44">
        <v>190920015</v>
      </c>
      <c r="B16" s="114" t="s">
        <v>1269</v>
      </c>
      <c r="C16" s="110" t="s">
        <v>1544</v>
      </c>
      <c r="D16" s="115" t="s">
        <v>1266</v>
      </c>
      <c r="E16" s="114" t="s">
        <v>1545</v>
      </c>
      <c r="F16" s="115" t="s">
        <v>1267</v>
      </c>
      <c r="G16" s="62" t="s">
        <v>1225</v>
      </c>
      <c r="H16" s="116" t="s">
        <v>1300</v>
      </c>
      <c r="I16" s="62" t="s">
        <v>1225</v>
      </c>
      <c r="J16" s="63"/>
      <c r="K16" s="42" t="s">
        <v>1365</v>
      </c>
      <c r="L16" s="125" t="s">
        <v>1294</v>
      </c>
      <c r="M16" s="36">
        <v>69000</v>
      </c>
      <c r="N16" s="36">
        <v>7000</v>
      </c>
      <c r="O16" s="54">
        <v>0</v>
      </c>
      <c r="P16" s="54">
        <v>0</v>
      </c>
      <c r="Q16" s="48" t="str">
        <f>INDEX(list!$E$2:$E$1000,MATCH(S16,list!$F$2:$F$1000,0))</f>
        <v>토부토죠센</v>
      </c>
      <c r="R16" s="118" t="s">
        <v>1266</v>
      </c>
      <c r="S16" s="73" t="s">
        <v>208</v>
      </c>
      <c r="T16" s="118" t="s">
        <v>1267</v>
      </c>
      <c r="U16" s="48" t="str">
        <f>INDEX(list!$I$2:$I$1000,MATCH(W16,list!$J$2:$J$1000,0))</f>
        <v>토부네리마</v>
      </c>
      <c r="V16" s="119" t="s">
        <v>1268</v>
      </c>
      <c r="W16" s="43" t="s">
        <v>1366</v>
      </c>
      <c r="X16" s="118" t="s">
        <v>1267</v>
      </c>
      <c r="Y16" s="124" t="s">
        <v>1367</v>
      </c>
      <c r="Z16" s="48" t="str">
        <f>INDEX(list!$E$2:$E$1000,MATCH(AB16,list!$F$2:$F$1000,0))</f>
        <v>토부토죠센</v>
      </c>
      <c r="AA16" s="118" t="s">
        <v>1266</v>
      </c>
      <c r="AB16" s="73" t="s">
        <v>208</v>
      </c>
      <c r="AC16" s="118" t="s">
        <v>1267</v>
      </c>
      <c r="AD16" s="48" t="str">
        <f>INDEX(list!$I$2:$I$1000,MATCH(AF16,list!$J$2:$J$1000,0))</f>
        <v>카미이타바시</v>
      </c>
      <c r="AE16" s="119" t="s">
        <v>1268</v>
      </c>
      <c r="AF16" s="43" t="s">
        <v>1357</v>
      </c>
      <c r="AG16" s="118" t="s">
        <v>1267</v>
      </c>
      <c r="AH16" s="117" t="s">
        <v>1368</v>
      </c>
      <c r="AI16" s="45" t="s">
        <v>32</v>
      </c>
      <c r="AJ16" s="45" t="str">
        <f>INDEX(list!$B$2:$B$100,MATCH(AL16,list!$C$2:$C$100,0))</f>
        <v>이타바시구</v>
      </c>
      <c r="AK16" s="115" t="s">
        <v>1266</v>
      </c>
      <c r="AL16" s="23" t="s">
        <v>1047</v>
      </c>
      <c r="AM16" s="115" t="s">
        <v>1267</v>
      </c>
      <c r="AN16" s="45" t="s">
        <v>583</v>
      </c>
      <c r="AO16" s="44">
        <v>40</v>
      </c>
      <c r="AP16" s="45" t="s">
        <v>34</v>
      </c>
      <c r="AQ16" s="44">
        <v>45</v>
      </c>
      <c r="AR16" s="45" t="s">
        <v>584</v>
      </c>
      <c r="AS16" s="44">
        <v>45</v>
      </c>
      <c r="AT16" s="120" t="s">
        <v>1303</v>
      </c>
      <c r="AU16" s="117" t="s">
        <v>1369</v>
      </c>
      <c r="AV16" s="123" t="s">
        <v>1323</v>
      </c>
      <c r="AW16" s="121" t="s">
        <v>1270</v>
      </c>
      <c r="AX16" s="44">
        <v>1</v>
      </c>
      <c r="AY16" s="44">
        <v>4</v>
      </c>
      <c r="AZ16" s="24">
        <v>2014</v>
      </c>
      <c r="BA16" s="122" t="s">
        <v>1311</v>
      </c>
      <c r="BB16" s="64" t="s">
        <v>454</v>
      </c>
      <c r="BC16" s="64" t="s">
        <v>420</v>
      </c>
      <c r="BD16" s="64"/>
      <c r="BE16" s="64" t="s">
        <v>455</v>
      </c>
      <c r="BF16" s="64" t="s">
        <v>422</v>
      </c>
      <c r="BG16" s="64"/>
      <c r="BH16" s="64"/>
      <c r="BI16" s="65" t="s">
        <v>423</v>
      </c>
      <c r="BJ16" s="65"/>
      <c r="BK16" s="65" t="s">
        <v>425</v>
      </c>
      <c r="BL16" s="65" t="s">
        <v>426</v>
      </c>
      <c r="BM16" s="65" t="s">
        <v>392</v>
      </c>
      <c r="BN16" s="65"/>
      <c r="BO16" s="65"/>
      <c r="BP16" s="66"/>
      <c r="BQ16" s="49"/>
      <c r="BR16" s="111" t="s">
        <v>1171</v>
      </c>
      <c r="BS16" s="67" t="s">
        <v>971</v>
      </c>
      <c r="BT16" s="67" t="s">
        <v>972</v>
      </c>
      <c r="BU16" s="68">
        <v>0</v>
      </c>
      <c r="BV16" s="91" t="s">
        <v>973</v>
      </c>
      <c r="BW16" s="91">
        <v>0</v>
      </c>
      <c r="BX16" s="46"/>
      <c r="BY16" s="59">
        <f t="shared" ref="BY16:BY25" si="11">M16</f>
        <v>69000</v>
      </c>
      <c r="BZ16" s="59">
        <f t="shared" ref="BZ16:BZ25" si="12">N16</f>
        <v>7000</v>
      </c>
      <c r="CA16" s="46">
        <f t="shared" ref="CA16:CA25" si="13">M16*O16</f>
        <v>0</v>
      </c>
      <c r="CB16" s="46">
        <f t="shared" ref="CB16:CB25" si="14">M16*P16</f>
        <v>0</v>
      </c>
      <c r="CC16" s="46">
        <f t="shared" ref="CC16:CC25" si="15">(BY16+BZ16)*0.5</f>
        <v>38000</v>
      </c>
      <c r="CD16" s="47"/>
      <c r="CE16" s="47">
        <v>5000</v>
      </c>
      <c r="CF16" s="47">
        <v>15000</v>
      </c>
      <c r="CG16" s="62"/>
      <c r="CH16" s="69">
        <f t="shared" si="5"/>
        <v>74520</v>
      </c>
    </row>
    <row r="17" spans="1:86" ht="14.25" customHeight="1">
      <c r="A17" s="44">
        <v>190920016</v>
      </c>
      <c r="B17" s="114" t="s">
        <v>1269</v>
      </c>
      <c r="C17" s="110" t="s">
        <v>1281</v>
      </c>
      <c r="D17" s="115" t="s">
        <v>1266</v>
      </c>
      <c r="E17" s="114" t="s">
        <v>1545</v>
      </c>
      <c r="F17" s="115" t="s">
        <v>1267</v>
      </c>
      <c r="G17" s="62" t="s">
        <v>1225</v>
      </c>
      <c r="H17" s="116" t="s">
        <v>1300</v>
      </c>
      <c r="I17" s="62" t="s">
        <v>1225</v>
      </c>
      <c r="J17" s="63"/>
      <c r="K17" s="42" t="s">
        <v>1365</v>
      </c>
      <c r="L17" s="125" t="s">
        <v>1295</v>
      </c>
      <c r="M17" s="36">
        <v>69000</v>
      </c>
      <c r="N17" s="36">
        <v>7000</v>
      </c>
      <c r="O17" s="54">
        <v>0</v>
      </c>
      <c r="P17" s="54">
        <v>0</v>
      </c>
      <c r="Q17" s="48" t="str">
        <f>INDEX(list!$E$2:$E$1000,MATCH(S17,list!$F$2:$F$1000,0))</f>
        <v>토부토죠센</v>
      </c>
      <c r="R17" s="118" t="s">
        <v>1266</v>
      </c>
      <c r="S17" s="73" t="s">
        <v>208</v>
      </c>
      <c r="T17" s="118" t="s">
        <v>1267</v>
      </c>
      <c r="U17" s="48" t="str">
        <f>INDEX(list!$I$2:$I$1000,MATCH(W17,list!$J$2:$J$1000,0))</f>
        <v>토부네리마</v>
      </c>
      <c r="V17" s="119" t="s">
        <v>1268</v>
      </c>
      <c r="W17" s="43" t="s">
        <v>1366</v>
      </c>
      <c r="X17" s="118" t="s">
        <v>1267</v>
      </c>
      <c r="Y17" s="124" t="s">
        <v>1367</v>
      </c>
      <c r="Z17" s="48" t="str">
        <f>INDEX(list!$E$2:$E$1000,MATCH(AB17,list!$F$2:$F$1000,0))</f>
        <v>토부토죠센</v>
      </c>
      <c r="AA17" s="118" t="s">
        <v>1266</v>
      </c>
      <c r="AB17" s="73" t="s">
        <v>208</v>
      </c>
      <c r="AC17" s="118" t="s">
        <v>1267</v>
      </c>
      <c r="AD17" s="48" t="str">
        <f>INDEX(list!$I$2:$I$1000,MATCH(AF17,list!$J$2:$J$1000,0))</f>
        <v>카미이타바시</v>
      </c>
      <c r="AE17" s="119" t="s">
        <v>1268</v>
      </c>
      <c r="AF17" s="43" t="s">
        <v>1357</v>
      </c>
      <c r="AG17" s="118" t="s">
        <v>1267</v>
      </c>
      <c r="AH17" s="117" t="s">
        <v>1368</v>
      </c>
      <c r="AI17" s="45" t="s">
        <v>32</v>
      </c>
      <c r="AJ17" s="45" t="str">
        <f>INDEX(list!$B$2:$B$100,MATCH(AL17,list!$C$2:$C$100,0))</f>
        <v>이타바시구</v>
      </c>
      <c r="AK17" s="115" t="s">
        <v>1266</v>
      </c>
      <c r="AL17" s="23" t="s">
        <v>1047</v>
      </c>
      <c r="AM17" s="115" t="s">
        <v>1267</v>
      </c>
      <c r="AN17" s="45" t="s">
        <v>583</v>
      </c>
      <c r="AO17" s="44">
        <v>40</v>
      </c>
      <c r="AP17" s="45" t="s">
        <v>34</v>
      </c>
      <c r="AQ17" s="44">
        <v>45</v>
      </c>
      <c r="AR17" s="45" t="s">
        <v>584</v>
      </c>
      <c r="AS17" s="44">
        <v>45</v>
      </c>
      <c r="AT17" s="120" t="s">
        <v>1303</v>
      </c>
      <c r="AU17" s="117" t="s">
        <v>1370</v>
      </c>
      <c r="AV17" s="123" t="s">
        <v>1323</v>
      </c>
      <c r="AW17" s="121" t="s">
        <v>1270</v>
      </c>
      <c r="AX17" s="44">
        <v>1</v>
      </c>
      <c r="AY17" s="44">
        <v>4</v>
      </c>
      <c r="AZ17" s="24">
        <v>2014</v>
      </c>
      <c r="BA17" s="122" t="s">
        <v>1311</v>
      </c>
      <c r="BB17" s="64" t="s">
        <v>454</v>
      </c>
      <c r="BC17" s="64" t="s">
        <v>420</v>
      </c>
      <c r="BD17" s="64"/>
      <c r="BE17" s="64" t="s">
        <v>455</v>
      </c>
      <c r="BF17" s="64" t="s">
        <v>422</v>
      </c>
      <c r="BG17" s="64"/>
      <c r="BH17" s="64"/>
      <c r="BI17" s="65" t="s">
        <v>423</v>
      </c>
      <c r="BJ17" s="65"/>
      <c r="BK17" s="65" t="s">
        <v>425</v>
      </c>
      <c r="BL17" s="65" t="s">
        <v>426</v>
      </c>
      <c r="BM17" s="65" t="s">
        <v>392</v>
      </c>
      <c r="BN17" s="65"/>
      <c r="BO17" s="65"/>
      <c r="BP17" s="66"/>
      <c r="BQ17" s="49"/>
      <c r="BR17" s="111" t="s">
        <v>1171</v>
      </c>
      <c r="BS17" s="67" t="s">
        <v>971</v>
      </c>
      <c r="BT17" s="67" t="s">
        <v>972</v>
      </c>
      <c r="BU17" s="68">
        <v>0</v>
      </c>
      <c r="BV17" s="91" t="s">
        <v>973</v>
      </c>
      <c r="BW17" s="91">
        <v>0</v>
      </c>
      <c r="BX17" s="46"/>
      <c r="BY17" s="59">
        <f t="shared" si="11"/>
        <v>69000</v>
      </c>
      <c r="BZ17" s="59">
        <f t="shared" si="12"/>
        <v>7000</v>
      </c>
      <c r="CA17" s="46">
        <f t="shared" si="13"/>
        <v>0</v>
      </c>
      <c r="CB17" s="46">
        <f t="shared" si="14"/>
        <v>0</v>
      </c>
      <c r="CC17" s="46">
        <f t="shared" si="15"/>
        <v>38000</v>
      </c>
      <c r="CD17" s="47"/>
      <c r="CE17" s="47">
        <v>5000</v>
      </c>
      <c r="CF17" s="47">
        <v>15000</v>
      </c>
      <c r="CG17" s="62"/>
      <c r="CH17" s="69">
        <f t="shared" si="5"/>
        <v>74520</v>
      </c>
    </row>
    <row r="18" spans="1:86" ht="14.25" customHeight="1">
      <c r="A18" s="44">
        <v>190920017</v>
      </c>
      <c r="B18" s="114" t="s">
        <v>1269</v>
      </c>
      <c r="C18" s="110" t="s">
        <v>1282</v>
      </c>
      <c r="D18" s="115" t="s">
        <v>1266</v>
      </c>
      <c r="E18" s="114" t="s">
        <v>1545</v>
      </c>
      <c r="F18" s="115" t="s">
        <v>1267</v>
      </c>
      <c r="G18" s="62" t="s">
        <v>1225</v>
      </c>
      <c r="H18" s="116" t="s">
        <v>1300</v>
      </c>
      <c r="I18" s="62" t="s">
        <v>1225</v>
      </c>
      <c r="J18" s="63"/>
      <c r="K18" s="42" t="s">
        <v>1365</v>
      </c>
      <c r="L18" s="125" t="s">
        <v>1296</v>
      </c>
      <c r="M18" s="36">
        <v>71000</v>
      </c>
      <c r="N18" s="36">
        <v>7000</v>
      </c>
      <c r="O18" s="54">
        <v>0</v>
      </c>
      <c r="P18" s="54">
        <v>0</v>
      </c>
      <c r="Q18" s="48" t="str">
        <f>INDEX(list!$E$2:$E$1000,MATCH(S18,list!$F$2:$F$1000,0))</f>
        <v>토부토죠센</v>
      </c>
      <c r="R18" s="118" t="s">
        <v>1266</v>
      </c>
      <c r="S18" s="73" t="s">
        <v>208</v>
      </c>
      <c r="T18" s="118" t="s">
        <v>1267</v>
      </c>
      <c r="U18" s="48" t="str">
        <f>INDEX(list!$I$2:$I$1000,MATCH(W18,list!$J$2:$J$1000,0))</f>
        <v>토부네리마</v>
      </c>
      <c r="V18" s="119" t="s">
        <v>1268</v>
      </c>
      <c r="W18" s="43" t="s">
        <v>1366</v>
      </c>
      <c r="X18" s="118" t="s">
        <v>1267</v>
      </c>
      <c r="Y18" s="124" t="s">
        <v>1367</v>
      </c>
      <c r="Z18" s="48" t="str">
        <f>INDEX(list!$E$2:$E$1000,MATCH(AB18,list!$F$2:$F$1000,0))</f>
        <v>토부토죠센</v>
      </c>
      <c r="AA18" s="118" t="s">
        <v>1266</v>
      </c>
      <c r="AB18" s="73" t="s">
        <v>208</v>
      </c>
      <c r="AC18" s="118" t="s">
        <v>1267</v>
      </c>
      <c r="AD18" s="48" t="str">
        <f>INDEX(list!$I$2:$I$1000,MATCH(AF18,list!$J$2:$J$1000,0))</f>
        <v>카미이타바시</v>
      </c>
      <c r="AE18" s="119" t="s">
        <v>1268</v>
      </c>
      <c r="AF18" s="43" t="s">
        <v>1357</v>
      </c>
      <c r="AG18" s="118" t="s">
        <v>1267</v>
      </c>
      <c r="AH18" s="117" t="s">
        <v>1368</v>
      </c>
      <c r="AI18" s="45" t="s">
        <v>32</v>
      </c>
      <c r="AJ18" s="45" t="str">
        <f>INDEX(list!$B$2:$B$100,MATCH(AL18,list!$C$2:$C$100,0))</f>
        <v>이타바시구</v>
      </c>
      <c r="AK18" s="115" t="s">
        <v>1266</v>
      </c>
      <c r="AL18" s="23" t="s">
        <v>1047</v>
      </c>
      <c r="AM18" s="115" t="s">
        <v>1267</v>
      </c>
      <c r="AN18" s="45" t="s">
        <v>583</v>
      </c>
      <c r="AO18" s="44">
        <v>40</v>
      </c>
      <c r="AP18" s="45" t="s">
        <v>34</v>
      </c>
      <c r="AQ18" s="44">
        <v>45</v>
      </c>
      <c r="AR18" s="45" t="s">
        <v>584</v>
      </c>
      <c r="AS18" s="44">
        <v>45</v>
      </c>
      <c r="AT18" s="120" t="s">
        <v>1303</v>
      </c>
      <c r="AU18" s="117" t="s">
        <v>1369</v>
      </c>
      <c r="AV18" s="123" t="s">
        <v>1323</v>
      </c>
      <c r="AW18" s="121" t="s">
        <v>1270</v>
      </c>
      <c r="AX18" s="44">
        <v>2</v>
      </c>
      <c r="AY18" s="44">
        <v>4</v>
      </c>
      <c r="AZ18" s="24">
        <v>2014</v>
      </c>
      <c r="BA18" s="122" t="s">
        <v>1311</v>
      </c>
      <c r="BB18" s="64" t="s">
        <v>454</v>
      </c>
      <c r="BC18" s="64" t="s">
        <v>420</v>
      </c>
      <c r="BD18" s="64" t="s">
        <v>421</v>
      </c>
      <c r="BE18" s="64" t="s">
        <v>455</v>
      </c>
      <c r="BF18" s="64" t="s">
        <v>422</v>
      </c>
      <c r="BG18" s="64"/>
      <c r="BH18" s="64"/>
      <c r="BI18" s="65" t="s">
        <v>423</v>
      </c>
      <c r="BJ18" s="65"/>
      <c r="BK18" s="65" t="s">
        <v>425</v>
      </c>
      <c r="BL18" s="65" t="s">
        <v>426</v>
      </c>
      <c r="BM18" s="65" t="s">
        <v>392</v>
      </c>
      <c r="BN18" s="65"/>
      <c r="BO18" s="65"/>
      <c r="BP18" s="66"/>
      <c r="BQ18" s="49"/>
      <c r="BR18" s="111" t="s">
        <v>1171</v>
      </c>
      <c r="BS18" s="67" t="s">
        <v>971</v>
      </c>
      <c r="BT18" s="67" t="s">
        <v>972</v>
      </c>
      <c r="BU18" s="68">
        <v>0</v>
      </c>
      <c r="BV18" s="91" t="s">
        <v>973</v>
      </c>
      <c r="BW18" s="91">
        <v>0</v>
      </c>
      <c r="BX18" s="46"/>
      <c r="BY18" s="59">
        <f t="shared" si="11"/>
        <v>71000</v>
      </c>
      <c r="BZ18" s="59">
        <f t="shared" si="12"/>
        <v>7000</v>
      </c>
      <c r="CA18" s="46">
        <f t="shared" si="13"/>
        <v>0</v>
      </c>
      <c r="CB18" s="46">
        <f t="shared" si="14"/>
        <v>0</v>
      </c>
      <c r="CC18" s="46">
        <f t="shared" si="15"/>
        <v>39000</v>
      </c>
      <c r="CD18" s="47"/>
      <c r="CE18" s="47">
        <v>5000</v>
      </c>
      <c r="CF18" s="47">
        <v>15000</v>
      </c>
      <c r="CG18" s="62"/>
      <c r="CH18" s="69">
        <f t="shared" si="5"/>
        <v>76680</v>
      </c>
    </row>
    <row r="19" spans="1:86" ht="14.25" customHeight="1">
      <c r="A19" s="44">
        <v>190920018</v>
      </c>
      <c r="B19" s="114" t="s">
        <v>1269</v>
      </c>
      <c r="C19" s="110" t="s">
        <v>1283</v>
      </c>
      <c r="D19" s="115" t="s">
        <v>1266</v>
      </c>
      <c r="E19" s="114" t="s">
        <v>1545</v>
      </c>
      <c r="F19" s="115" t="s">
        <v>1267</v>
      </c>
      <c r="G19" s="62" t="s">
        <v>1225</v>
      </c>
      <c r="H19" s="116" t="s">
        <v>1300</v>
      </c>
      <c r="I19" s="62" t="s">
        <v>1225</v>
      </c>
      <c r="J19" s="63"/>
      <c r="K19" s="42" t="s">
        <v>1365</v>
      </c>
      <c r="L19" s="125" t="s">
        <v>1291</v>
      </c>
      <c r="M19" s="36">
        <v>72000</v>
      </c>
      <c r="N19" s="36">
        <v>7000</v>
      </c>
      <c r="O19" s="54">
        <v>0</v>
      </c>
      <c r="P19" s="54">
        <v>0</v>
      </c>
      <c r="Q19" s="48" t="str">
        <f>INDEX(list!$E$2:$E$1000,MATCH(S19,list!$F$2:$F$1000,0))</f>
        <v>토부토죠센</v>
      </c>
      <c r="R19" s="118" t="s">
        <v>1266</v>
      </c>
      <c r="S19" s="73" t="s">
        <v>208</v>
      </c>
      <c r="T19" s="118" t="s">
        <v>1267</v>
      </c>
      <c r="U19" s="48" t="str">
        <f>INDEX(list!$I$2:$I$1000,MATCH(W19,list!$J$2:$J$1000,0))</f>
        <v>토부네리마</v>
      </c>
      <c r="V19" s="119" t="s">
        <v>1268</v>
      </c>
      <c r="W19" s="43" t="s">
        <v>1366</v>
      </c>
      <c r="X19" s="118" t="s">
        <v>1267</v>
      </c>
      <c r="Y19" s="124" t="s">
        <v>1367</v>
      </c>
      <c r="Z19" s="48" t="str">
        <f>INDEX(list!$E$2:$E$1000,MATCH(AB19,list!$F$2:$F$1000,0))</f>
        <v>토부토죠센</v>
      </c>
      <c r="AA19" s="118" t="s">
        <v>1266</v>
      </c>
      <c r="AB19" s="73" t="s">
        <v>208</v>
      </c>
      <c r="AC19" s="118" t="s">
        <v>1267</v>
      </c>
      <c r="AD19" s="48" t="str">
        <f>INDEX(list!$I$2:$I$1000,MATCH(AF19,list!$J$2:$J$1000,0))</f>
        <v>카미이타바시</v>
      </c>
      <c r="AE19" s="119" t="s">
        <v>1268</v>
      </c>
      <c r="AF19" s="43" t="s">
        <v>1357</v>
      </c>
      <c r="AG19" s="118" t="s">
        <v>1267</v>
      </c>
      <c r="AH19" s="117" t="s">
        <v>1368</v>
      </c>
      <c r="AI19" s="45" t="s">
        <v>32</v>
      </c>
      <c r="AJ19" s="45" t="str">
        <f>INDEX(list!$B$2:$B$100,MATCH(AL19,list!$C$2:$C$100,0))</f>
        <v>이타바시구</v>
      </c>
      <c r="AK19" s="115" t="s">
        <v>1266</v>
      </c>
      <c r="AL19" s="23" t="s">
        <v>1047</v>
      </c>
      <c r="AM19" s="115" t="s">
        <v>1267</v>
      </c>
      <c r="AN19" s="45" t="s">
        <v>583</v>
      </c>
      <c r="AO19" s="44">
        <v>40</v>
      </c>
      <c r="AP19" s="45" t="s">
        <v>34</v>
      </c>
      <c r="AQ19" s="44">
        <v>45</v>
      </c>
      <c r="AR19" s="45" t="s">
        <v>584</v>
      </c>
      <c r="AS19" s="44">
        <v>45</v>
      </c>
      <c r="AT19" s="120" t="s">
        <v>1303</v>
      </c>
      <c r="AU19" s="117" t="s">
        <v>1371</v>
      </c>
      <c r="AV19" s="123" t="s">
        <v>1323</v>
      </c>
      <c r="AW19" s="121" t="s">
        <v>1270</v>
      </c>
      <c r="AX19" s="44">
        <v>3</v>
      </c>
      <c r="AY19" s="44">
        <v>4</v>
      </c>
      <c r="AZ19" s="24">
        <v>2014</v>
      </c>
      <c r="BA19" s="122" t="s">
        <v>1311</v>
      </c>
      <c r="BB19" s="64" t="s">
        <v>454</v>
      </c>
      <c r="BC19" s="64" t="s">
        <v>420</v>
      </c>
      <c r="BD19" s="64" t="s">
        <v>421</v>
      </c>
      <c r="BE19" s="64" t="s">
        <v>455</v>
      </c>
      <c r="BF19" s="64" t="s">
        <v>422</v>
      </c>
      <c r="BG19" s="64"/>
      <c r="BH19" s="64"/>
      <c r="BI19" s="65" t="s">
        <v>423</v>
      </c>
      <c r="BJ19" s="65"/>
      <c r="BK19" s="65" t="s">
        <v>425</v>
      </c>
      <c r="BL19" s="65" t="s">
        <v>426</v>
      </c>
      <c r="BM19" s="65" t="s">
        <v>392</v>
      </c>
      <c r="BN19" s="65"/>
      <c r="BO19" s="65"/>
      <c r="BP19" s="66"/>
      <c r="BQ19" s="49"/>
      <c r="BR19" s="111" t="s">
        <v>1171</v>
      </c>
      <c r="BS19" s="67" t="s">
        <v>971</v>
      </c>
      <c r="BT19" s="67" t="s">
        <v>972</v>
      </c>
      <c r="BU19" s="68">
        <v>0</v>
      </c>
      <c r="BV19" s="91" t="s">
        <v>973</v>
      </c>
      <c r="BW19" s="91">
        <v>0</v>
      </c>
      <c r="BX19" s="46"/>
      <c r="BY19" s="59">
        <f t="shared" si="11"/>
        <v>72000</v>
      </c>
      <c r="BZ19" s="59">
        <f t="shared" si="12"/>
        <v>7000</v>
      </c>
      <c r="CA19" s="46">
        <f t="shared" si="13"/>
        <v>0</v>
      </c>
      <c r="CB19" s="46">
        <f t="shared" si="14"/>
        <v>0</v>
      </c>
      <c r="CC19" s="46">
        <f t="shared" si="15"/>
        <v>39500</v>
      </c>
      <c r="CD19" s="47"/>
      <c r="CE19" s="47">
        <v>5000</v>
      </c>
      <c r="CF19" s="47">
        <v>15000</v>
      </c>
      <c r="CG19" s="62"/>
      <c r="CH19" s="69">
        <f t="shared" si="5"/>
        <v>77760</v>
      </c>
    </row>
    <row r="20" spans="1:86" ht="14.25" customHeight="1">
      <c r="A20" s="44">
        <v>190920019</v>
      </c>
      <c r="B20" s="114" t="s">
        <v>1269</v>
      </c>
      <c r="C20" s="110" t="s">
        <v>1284</v>
      </c>
      <c r="D20" s="115" t="s">
        <v>1266</v>
      </c>
      <c r="E20" s="114" t="s">
        <v>1545</v>
      </c>
      <c r="F20" s="115" t="s">
        <v>1267</v>
      </c>
      <c r="G20" s="62" t="s">
        <v>1225</v>
      </c>
      <c r="H20" s="116" t="s">
        <v>1300</v>
      </c>
      <c r="I20" s="62" t="s">
        <v>1225</v>
      </c>
      <c r="J20" s="63"/>
      <c r="K20" s="42" t="s">
        <v>1365</v>
      </c>
      <c r="L20" s="125" t="s">
        <v>1297</v>
      </c>
      <c r="M20" s="36">
        <v>71000</v>
      </c>
      <c r="N20" s="36">
        <v>7000</v>
      </c>
      <c r="O20" s="54">
        <v>0</v>
      </c>
      <c r="P20" s="54">
        <v>0</v>
      </c>
      <c r="Q20" s="48" t="str">
        <f>INDEX(list!$E$2:$E$1000,MATCH(S20,list!$F$2:$F$1000,0))</f>
        <v>토부토죠센</v>
      </c>
      <c r="R20" s="118" t="s">
        <v>1266</v>
      </c>
      <c r="S20" s="73" t="s">
        <v>208</v>
      </c>
      <c r="T20" s="118" t="s">
        <v>1267</v>
      </c>
      <c r="U20" s="48" t="str">
        <f>INDEX(list!$I$2:$I$1000,MATCH(W20,list!$J$2:$J$1000,0))</f>
        <v>토부네리마</v>
      </c>
      <c r="V20" s="119" t="s">
        <v>1268</v>
      </c>
      <c r="W20" s="43" t="s">
        <v>1366</v>
      </c>
      <c r="X20" s="118" t="s">
        <v>1267</v>
      </c>
      <c r="Y20" s="124" t="s">
        <v>1367</v>
      </c>
      <c r="Z20" s="48" t="str">
        <f>INDEX(list!$E$2:$E$1000,MATCH(AB20,list!$F$2:$F$1000,0))</f>
        <v>토부토죠센</v>
      </c>
      <c r="AA20" s="118" t="s">
        <v>1266</v>
      </c>
      <c r="AB20" s="73" t="s">
        <v>208</v>
      </c>
      <c r="AC20" s="118" t="s">
        <v>1267</v>
      </c>
      <c r="AD20" s="48" t="str">
        <f>INDEX(list!$I$2:$I$1000,MATCH(AF20,list!$J$2:$J$1000,0))</f>
        <v>카미이타바시</v>
      </c>
      <c r="AE20" s="119" t="s">
        <v>1268</v>
      </c>
      <c r="AF20" s="43" t="s">
        <v>1357</v>
      </c>
      <c r="AG20" s="118" t="s">
        <v>1267</v>
      </c>
      <c r="AH20" s="117" t="s">
        <v>1368</v>
      </c>
      <c r="AI20" s="45" t="s">
        <v>32</v>
      </c>
      <c r="AJ20" s="45" t="str">
        <f>INDEX(list!$B$2:$B$100,MATCH(AL20,list!$C$2:$C$100,0))</f>
        <v>이타바시구</v>
      </c>
      <c r="AK20" s="115" t="s">
        <v>1266</v>
      </c>
      <c r="AL20" s="23" t="s">
        <v>1047</v>
      </c>
      <c r="AM20" s="115" t="s">
        <v>1267</v>
      </c>
      <c r="AN20" s="45" t="s">
        <v>583</v>
      </c>
      <c r="AO20" s="44">
        <v>40</v>
      </c>
      <c r="AP20" s="45" t="s">
        <v>34</v>
      </c>
      <c r="AQ20" s="44">
        <v>45</v>
      </c>
      <c r="AR20" s="45" t="s">
        <v>584</v>
      </c>
      <c r="AS20" s="44">
        <v>45</v>
      </c>
      <c r="AT20" s="120" t="s">
        <v>1303</v>
      </c>
      <c r="AU20" s="117" t="s">
        <v>1369</v>
      </c>
      <c r="AV20" s="123" t="s">
        <v>1323</v>
      </c>
      <c r="AW20" s="121" t="s">
        <v>1270</v>
      </c>
      <c r="AX20" s="44">
        <v>3</v>
      </c>
      <c r="AY20" s="44">
        <v>4</v>
      </c>
      <c r="AZ20" s="24">
        <v>2014</v>
      </c>
      <c r="BA20" s="122" t="s">
        <v>1311</v>
      </c>
      <c r="BB20" s="64" t="s">
        <v>454</v>
      </c>
      <c r="BC20" s="64" t="s">
        <v>420</v>
      </c>
      <c r="BD20" s="64" t="s">
        <v>421</v>
      </c>
      <c r="BE20" s="64" t="s">
        <v>455</v>
      </c>
      <c r="BF20" s="64" t="s">
        <v>422</v>
      </c>
      <c r="BG20" s="64"/>
      <c r="BH20" s="64"/>
      <c r="BI20" s="65" t="s">
        <v>423</v>
      </c>
      <c r="BJ20" s="65"/>
      <c r="BK20" s="65" t="s">
        <v>425</v>
      </c>
      <c r="BL20" s="65" t="s">
        <v>426</v>
      </c>
      <c r="BM20" s="65" t="s">
        <v>392</v>
      </c>
      <c r="BN20" s="65"/>
      <c r="BO20" s="65"/>
      <c r="BP20" s="66"/>
      <c r="BQ20" s="49"/>
      <c r="BR20" s="111" t="s">
        <v>1171</v>
      </c>
      <c r="BS20" s="67" t="s">
        <v>971</v>
      </c>
      <c r="BT20" s="67" t="s">
        <v>972</v>
      </c>
      <c r="BU20" s="68">
        <v>0</v>
      </c>
      <c r="BV20" s="91" t="s">
        <v>973</v>
      </c>
      <c r="BW20" s="91">
        <v>0</v>
      </c>
      <c r="BX20" s="46"/>
      <c r="BY20" s="59">
        <f t="shared" si="11"/>
        <v>71000</v>
      </c>
      <c r="BZ20" s="59">
        <f t="shared" si="12"/>
        <v>7000</v>
      </c>
      <c r="CA20" s="46">
        <f t="shared" si="13"/>
        <v>0</v>
      </c>
      <c r="CB20" s="46">
        <f t="shared" si="14"/>
        <v>0</v>
      </c>
      <c r="CC20" s="46">
        <f t="shared" si="15"/>
        <v>39000</v>
      </c>
      <c r="CD20" s="47"/>
      <c r="CE20" s="47">
        <v>5000</v>
      </c>
      <c r="CF20" s="47">
        <v>15000</v>
      </c>
      <c r="CG20" s="62"/>
      <c r="CH20" s="69">
        <f t="shared" si="5"/>
        <v>76680</v>
      </c>
    </row>
    <row r="21" spans="1:86" ht="14.25" customHeight="1">
      <c r="A21" s="44">
        <v>190920020</v>
      </c>
      <c r="B21" s="114" t="s">
        <v>1269</v>
      </c>
      <c r="C21" s="110" t="s">
        <v>1285</v>
      </c>
      <c r="D21" s="115" t="s">
        <v>1266</v>
      </c>
      <c r="E21" s="114" t="s">
        <v>1545</v>
      </c>
      <c r="F21" s="115" t="s">
        <v>1267</v>
      </c>
      <c r="G21" s="62" t="s">
        <v>1225</v>
      </c>
      <c r="H21" s="116" t="s">
        <v>1300</v>
      </c>
      <c r="I21" s="62" t="s">
        <v>1225</v>
      </c>
      <c r="J21" s="63"/>
      <c r="K21" s="42" t="s">
        <v>1365</v>
      </c>
      <c r="L21" s="125" t="s">
        <v>1344</v>
      </c>
      <c r="M21" s="36">
        <v>71000</v>
      </c>
      <c r="N21" s="36">
        <v>7000</v>
      </c>
      <c r="O21" s="54">
        <v>0</v>
      </c>
      <c r="P21" s="54">
        <v>0</v>
      </c>
      <c r="Q21" s="48" t="str">
        <f>INDEX(list!$E$2:$E$1000,MATCH(S21,list!$F$2:$F$1000,0))</f>
        <v>토부토죠센</v>
      </c>
      <c r="R21" s="118" t="s">
        <v>1266</v>
      </c>
      <c r="S21" s="73" t="s">
        <v>208</v>
      </c>
      <c r="T21" s="118" t="s">
        <v>1267</v>
      </c>
      <c r="U21" s="48" t="str">
        <f>INDEX(list!$I$2:$I$1000,MATCH(W21,list!$J$2:$J$1000,0))</f>
        <v>토부네리마</v>
      </c>
      <c r="V21" s="119" t="s">
        <v>1268</v>
      </c>
      <c r="W21" s="43" t="s">
        <v>1366</v>
      </c>
      <c r="X21" s="118" t="s">
        <v>1267</v>
      </c>
      <c r="Y21" s="124" t="s">
        <v>1367</v>
      </c>
      <c r="Z21" s="48" t="str">
        <f>INDEX(list!$E$2:$E$1000,MATCH(AB21,list!$F$2:$F$1000,0))</f>
        <v>토부토죠센</v>
      </c>
      <c r="AA21" s="118" t="s">
        <v>1266</v>
      </c>
      <c r="AB21" s="73" t="s">
        <v>208</v>
      </c>
      <c r="AC21" s="118" t="s">
        <v>1267</v>
      </c>
      <c r="AD21" s="48" t="str">
        <f>INDEX(list!$I$2:$I$1000,MATCH(AF21,list!$J$2:$J$1000,0))</f>
        <v>카미이타바시</v>
      </c>
      <c r="AE21" s="119" t="s">
        <v>1268</v>
      </c>
      <c r="AF21" s="43" t="s">
        <v>1357</v>
      </c>
      <c r="AG21" s="118" t="s">
        <v>1267</v>
      </c>
      <c r="AH21" s="117" t="s">
        <v>1368</v>
      </c>
      <c r="AI21" s="45" t="s">
        <v>32</v>
      </c>
      <c r="AJ21" s="45" t="str">
        <f>INDEX(list!$B$2:$B$100,MATCH(AL21,list!$C$2:$C$100,0))</f>
        <v>이타바시구</v>
      </c>
      <c r="AK21" s="115" t="s">
        <v>1266</v>
      </c>
      <c r="AL21" s="23" t="s">
        <v>1047</v>
      </c>
      <c r="AM21" s="115" t="s">
        <v>1267</v>
      </c>
      <c r="AN21" s="45" t="s">
        <v>583</v>
      </c>
      <c r="AO21" s="44">
        <v>40</v>
      </c>
      <c r="AP21" s="45" t="s">
        <v>34</v>
      </c>
      <c r="AQ21" s="44">
        <v>45</v>
      </c>
      <c r="AR21" s="45" t="s">
        <v>584</v>
      </c>
      <c r="AS21" s="44">
        <v>45</v>
      </c>
      <c r="AT21" s="120" t="s">
        <v>1303</v>
      </c>
      <c r="AU21" s="117" t="s">
        <v>1371</v>
      </c>
      <c r="AV21" s="123" t="s">
        <v>1323</v>
      </c>
      <c r="AW21" s="121" t="s">
        <v>1270</v>
      </c>
      <c r="AX21" s="44">
        <v>4</v>
      </c>
      <c r="AY21" s="44">
        <v>4</v>
      </c>
      <c r="AZ21" s="24">
        <v>2014</v>
      </c>
      <c r="BA21" s="122" t="s">
        <v>1311</v>
      </c>
      <c r="BB21" s="64" t="s">
        <v>454</v>
      </c>
      <c r="BC21" s="64" t="s">
        <v>420</v>
      </c>
      <c r="BD21" s="64" t="s">
        <v>421</v>
      </c>
      <c r="BE21" s="64" t="s">
        <v>455</v>
      </c>
      <c r="BF21" s="64" t="s">
        <v>422</v>
      </c>
      <c r="BG21" s="64"/>
      <c r="BH21" s="64"/>
      <c r="BI21" s="65" t="s">
        <v>423</v>
      </c>
      <c r="BJ21" s="65"/>
      <c r="BK21" s="65" t="s">
        <v>425</v>
      </c>
      <c r="BL21" s="65" t="s">
        <v>426</v>
      </c>
      <c r="BM21" s="65" t="s">
        <v>392</v>
      </c>
      <c r="BN21" s="65"/>
      <c r="BO21" s="65"/>
      <c r="BP21" s="66"/>
      <c r="BQ21" s="49"/>
      <c r="BR21" s="111" t="s">
        <v>1171</v>
      </c>
      <c r="BS21" s="67" t="s">
        <v>971</v>
      </c>
      <c r="BT21" s="67" t="s">
        <v>972</v>
      </c>
      <c r="BU21" s="68">
        <v>50</v>
      </c>
      <c r="BV21" s="91" t="s">
        <v>973</v>
      </c>
      <c r="BW21" s="91">
        <v>0</v>
      </c>
      <c r="BX21" s="46"/>
      <c r="BY21" s="59">
        <f t="shared" si="11"/>
        <v>71000</v>
      </c>
      <c r="BZ21" s="59">
        <f t="shared" si="12"/>
        <v>7000</v>
      </c>
      <c r="CA21" s="46">
        <f t="shared" si="13"/>
        <v>0</v>
      </c>
      <c r="CB21" s="46">
        <f t="shared" si="14"/>
        <v>0</v>
      </c>
      <c r="CC21" s="46">
        <f t="shared" si="15"/>
        <v>39000</v>
      </c>
      <c r="CD21" s="47"/>
      <c r="CE21" s="47">
        <v>5000</v>
      </c>
      <c r="CF21" s="47">
        <v>15000</v>
      </c>
      <c r="CG21" s="62"/>
      <c r="CH21" s="69">
        <f t="shared" si="5"/>
        <v>76680</v>
      </c>
    </row>
    <row r="22" spans="1:86" ht="14.25" customHeight="1">
      <c r="A22" s="44">
        <v>190920021</v>
      </c>
      <c r="B22" s="114" t="s">
        <v>1269</v>
      </c>
      <c r="C22" s="110" t="s">
        <v>1286</v>
      </c>
      <c r="D22" s="115" t="s">
        <v>1266</v>
      </c>
      <c r="E22" s="114" t="s">
        <v>1545</v>
      </c>
      <c r="F22" s="115" t="s">
        <v>1267</v>
      </c>
      <c r="G22" s="62" t="s">
        <v>1225</v>
      </c>
      <c r="H22" s="116" t="s">
        <v>1300</v>
      </c>
      <c r="I22" s="62" t="s">
        <v>1225</v>
      </c>
      <c r="J22" s="63"/>
      <c r="K22" s="42" t="s">
        <v>1365</v>
      </c>
      <c r="L22" s="125" t="s">
        <v>1345</v>
      </c>
      <c r="M22" s="36">
        <v>71000</v>
      </c>
      <c r="N22" s="36">
        <v>7000</v>
      </c>
      <c r="O22" s="54">
        <v>0</v>
      </c>
      <c r="P22" s="54">
        <v>0</v>
      </c>
      <c r="Q22" s="48" t="str">
        <f>INDEX(list!$E$2:$E$1000,MATCH(S22,list!$F$2:$F$1000,0))</f>
        <v>토부토죠센</v>
      </c>
      <c r="R22" s="118" t="s">
        <v>1266</v>
      </c>
      <c r="S22" s="73" t="s">
        <v>208</v>
      </c>
      <c r="T22" s="118" t="s">
        <v>1267</v>
      </c>
      <c r="U22" s="48" t="str">
        <f>INDEX(list!$I$2:$I$1000,MATCH(W22,list!$J$2:$J$1000,0))</f>
        <v>토부네리마</v>
      </c>
      <c r="V22" s="119" t="s">
        <v>1268</v>
      </c>
      <c r="W22" s="43" t="s">
        <v>1366</v>
      </c>
      <c r="X22" s="118" t="s">
        <v>1267</v>
      </c>
      <c r="Y22" s="124" t="s">
        <v>1367</v>
      </c>
      <c r="Z22" s="48" t="str">
        <f>INDEX(list!$E$2:$E$1000,MATCH(AB22,list!$F$2:$F$1000,0))</f>
        <v>토부토죠센</v>
      </c>
      <c r="AA22" s="118" t="s">
        <v>1266</v>
      </c>
      <c r="AB22" s="73" t="s">
        <v>208</v>
      </c>
      <c r="AC22" s="118" t="s">
        <v>1267</v>
      </c>
      <c r="AD22" s="48" t="str">
        <f>INDEX(list!$I$2:$I$1000,MATCH(AF22,list!$J$2:$J$1000,0))</f>
        <v>카미이타바시</v>
      </c>
      <c r="AE22" s="119" t="s">
        <v>1268</v>
      </c>
      <c r="AF22" s="43" t="s">
        <v>1357</v>
      </c>
      <c r="AG22" s="118" t="s">
        <v>1267</v>
      </c>
      <c r="AH22" s="117" t="s">
        <v>1368</v>
      </c>
      <c r="AI22" s="45" t="s">
        <v>32</v>
      </c>
      <c r="AJ22" s="45" t="str">
        <f>INDEX(list!$B$2:$B$100,MATCH(AL22,list!$C$2:$C$100,0))</f>
        <v>이타바시구</v>
      </c>
      <c r="AK22" s="115" t="s">
        <v>1266</v>
      </c>
      <c r="AL22" s="23" t="s">
        <v>1047</v>
      </c>
      <c r="AM22" s="115" t="s">
        <v>1267</v>
      </c>
      <c r="AN22" s="45" t="s">
        <v>583</v>
      </c>
      <c r="AO22" s="44">
        <v>40</v>
      </c>
      <c r="AP22" s="45" t="s">
        <v>34</v>
      </c>
      <c r="AQ22" s="44">
        <v>45</v>
      </c>
      <c r="AR22" s="45" t="s">
        <v>584</v>
      </c>
      <c r="AS22" s="44">
        <v>45</v>
      </c>
      <c r="AT22" s="120" t="s">
        <v>1303</v>
      </c>
      <c r="AU22" s="117" t="s">
        <v>1369</v>
      </c>
      <c r="AV22" s="123" t="s">
        <v>1323</v>
      </c>
      <c r="AW22" s="121" t="s">
        <v>1270</v>
      </c>
      <c r="AX22" s="44">
        <v>4</v>
      </c>
      <c r="AY22" s="44">
        <v>4</v>
      </c>
      <c r="AZ22" s="24">
        <v>2014</v>
      </c>
      <c r="BA22" s="122" t="s">
        <v>1311</v>
      </c>
      <c r="BB22" s="64" t="s">
        <v>454</v>
      </c>
      <c r="BC22" s="64" t="s">
        <v>420</v>
      </c>
      <c r="BD22" s="64" t="s">
        <v>421</v>
      </c>
      <c r="BE22" s="64" t="s">
        <v>455</v>
      </c>
      <c r="BF22" s="64" t="s">
        <v>422</v>
      </c>
      <c r="BG22" s="64"/>
      <c r="BH22" s="64"/>
      <c r="BI22" s="65" t="s">
        <v>423</v>
      </c>
      <c r="BJ22" s="65"/>
      <c r="BK22" s="65" t="s">
        <v>425</v>
      </c>
      <c r="BL22" s="65" t="s">
        <v>426</v>
      </c>
      <c r="BM22" s="65" t="s">
        <v>392</v>
      </c>
      <c r="BN22" s="65"/>
      <c r="BO22" s="65"/>
      <c r="BP22" s="66"/>
      <c r="BQ22" s="49"/>
      <c r="BR22" s="111" t="s">
        <v>1171</v>
      </c>
      <c r="BS22" s="67" t="s">
        <v>971</v>
      </c>
      <c r="BT22" s="67" t="s">
        <v>972</v>
      </c>
      <c r="BU22" s="68">
        <v>0</v>
      </c>
      <c r="BV22" s="91" t="s">
        <v>973</v>
      </c>
      <c r="BW22" s="91">
        <v>0</v>
      </c>
      <c r="BX22" s="46"/>
      <c r="BY22" s="59">
        <f t="shared" si="11"/>
        <v>71000</v>
      </c>
      <c r="BZ22" s="59">
        <f t="shared" si="12"/>
        <v>7000</v>
      </c>
      <c r="CA22" s="46">
        <f t="shared" si="13"/>
        <v>0</v>
      </c>
      <c r="CB22" s="46">
        <f t="shared" si="14"/>
        <v>0</v>
      </c>
      <c r="CC22" s="46">
        <f t="shared" si="15"/>
        <v>39000</v>
      </c>
      <c r="CD22" s="47"/>
      <c r="CE22" s="47">
        <v>5000</v>
      </c>
      <c r="CF22" s="47">
        <v>15000</v>
      </c>
      <c r="CG22" s="62"/>
      <c r="CH22" s="69">
        <f t="shared" si="5"/>
        <v>76680</v>
      </c>
    </row>
    <row r="23" spans="1:86" ht="14.25" customHeight="1">
      <c r="A23" s="44">
        <v>190920022</v>
      </c>
      <c r="B23" s="114" t="s">
        <v>1269</v>
      </c>
      <c r="C23" s="110" t="s">
        <v>1546</v>
      </c>
      <c r="D23" s="115" t="s">
        <v>1266</v>
      </c>
      <c r="E23" s="114" t="s">
        <v>1547</v>
      </c>
      <c r="F23" s="115" t="s">
        <v>1267</v>
      </c>
      <c r="G23" s="62"/>
      <c r="I23" s="62"/>
      <c r="J23" s="63"/>
      <c r="K23" s="42" t="s">
        <v>1372</v>
      </c>
      <c r="L23" s="125" t="s">
        <v>1346</v>
      </c>
      <c r="M23" s="36">
        <v>61000</v>
      </c>
      <c r="N23" s="36">
        <v>3000</v>
      </c>
      <c r="O23" s="54">
        <v>1</v>
      </c>
      <c r="P23" s="54">
        <v>1</v>
      </c>
      <c r="Q23" s="48" t="str">
        <f>INDEX(list!$E$2:$E$1000,MATCH(S23,list!$F$2:$F$1000,0))</f>
        <v>토에이 미타센</v>
      </c>
      <c r="R23" s="118" t="s">
        <v>1266</v>
      </c>
      <c r="S23" s="112" t="s">
        <v>203</v>
      </c>
      <c r="T23" s="118" t="s">
        <v>1267</v>
      </c>
      <c r="U23" s="48" t="str">
        <f>INDEX(list!$I$2:$I$1000,MATCH(W23,list!$J$2:$J$1000,0))</f>
        <v>니시타카시마다이라</v>
      </c>
      <c r="V23" s="119" t="s">
        <v>1268</v>
      </c>
      <c r="W23" s="43" t="s">
        <v>1373</v>
      </c>
      <c r="X23" s="118" t="s">
        <v>1267</v>
      </c>
      <c r="Y23" s="124" t="s">
        <v>1367</v>
      </c>
      <c r="Z23" s="48"/>
      <c r="AA23" s="118"/>
      <c r="AB23" s="113"/>
      <c r="AC23" s="118"/>
      <c r="AD23" s="48"/>
      <c r="AE23" s="119"/>
      <c r="AF23" s="43"/>
      <c r="AG23" s="118"/>
      <c r="AH23" s="117"/>
      <c r="AI23" s="45" t="s">
        <v>32</v>
      </c>
      <c r="AJ23" s="45" t="str">
        <f>INDEX(list!$B$2:$B$100,MATCH(AL23,list!$C$2:$C$100,0))</f>
        <v>이타바시구</v>
      </c>
      <c r="AK23" s="115" t="s">
        <v>1266</v>
      </c>
      <c r="AL23" s="23" t="s">
        <v>1047</v>
      </c>
      <c r="AM23" s="115" t="s">
        <v>1267</v>
      </c>
      <c r="AN23" s="45" t="s">
        <v>583</v>
      </c>
      <c r="AO23" s="44">
        <v>55</v>
      </c>
      <c r="AP23" s="45" t="s">
        <v>34</v>
      </c>
      <c r="AQ23" s="44">
        <v>60</v>
      </c>
      <c r="AR23" s="45" t="s">
        <v>584</v>
      </c>
      <c r="AS23" s="44">
        <v>45</v>
      </c>
      <c r="AT23" s="120" t="s">
        <v>1307</v>
      </c>
      <c r="AU23" s="117" t="s">
        <v>1375</v>
      </c>
      <c r="AV23" s="123" t="s">
        <v>1305</v>
      </c>
      <c r="AW23" s="121" t="s">
        <v>1270</v>
      </c>
      <c r="AX23" s="44">
        <v>3</v>
      </c>
      <c r="AY23" s="44">
        <v>3</v>
      </c>
      <c r="AZ23" s="24">
        <v>1992</v>
      </c>
      <c r="BA23" s="122" t="s">
        <v>1310</v>
      </c>
      <c r="BB23" s="64" t="s">
        <v>454</v>
      </c>
      <c r="BC23" s="64" t="s">
        <v>420</v>
      </c>
      <c r="BD23" s="64" t="s">
        <v>421</v>
      </c>
      <c r="BE23" s="64" t="s">
        <v>455</v>
      </c>
      <c r="BF23" s="64" t="s">
        <v>422</v>
      </c>
      <c r="BG23" s="64"/>
      <c r="BH23" s="64" t="s">
        <v>556</v>
      </c>
      <c r="BI23" s="65" t="s">
        <v>423</v>
      </c>
      <c r="BJ23" s="65" t="s">
        <v>417</v>
      </c>
      <c r="BK23" s="65"/>
      <c r="BL23" s="65" t="s">
        <v>426</v>
      </c>
      <c r="BM23" s="65" t="s">
        <v>392</v>
      </c>
      <c r="BN23" s="65"/>
      <c r="BO23" s="65"/>
      <c r="BP23" s="66"/>
      <c r="BQ23" s="49"/>
      <c r="BR23" s="111" t="s">
        <v>1171</v>
      </c>
      <c r="BS23" s="67" t="s">
        <v>971</v>
      </c>
      <c r="BT23" s="67" t="s">
        <v>972</v>
      </c>
      <c r="BU23" s="68">
        <v>50</v>
      </c>
      <c r="BV23" s="91" t="s">
        <v>973</v>
      </c>
      <c r="BW23" s="91">
        <v>0</v>
      </c>
      <c r="BX23" s="46"/>
      <c r="BY23" s="59">
        <f t="shared" si="11"/>
        <v>61000</v>
      </c>
      <c r="BZ23" s="59">
        <f t="shared" si="12"/>
        <v>3000</v>
      </c>
      <c r="CA23" s="46">
        <f t="shared" si="13"/>
        <v>61000</v>
      </c>
      <c r="CB23" s="46">
        <f t="shared" si="14"/>
        <v>61000</v>
      </c>
      <c r="CC23" s="46">
        <f t="shared" si="15"/>
        <v>32000</v>
      </c>
      <c r="CD23" s="47"/>
      <c r="CE23" s="47">
        <v>15000</v>
      </c>
      <c r="CF23" s="47">
        <v>15000</v>
      </c>
      <c r="CG23" s="62"/>
      <c r="CH23" s="69">
        <f t="shared" si="5"/>
        <v>65880</v>
      </c>
    </row>
    <row r="24" spans="1:86" ht="14.25" customHeight="1">
      <c r="A24" s="44">
        <v>190920023</v>
      </c>
      <c r="B24" s="114" t="s">
        <v>1269</v>
      </c>
      <c r="C24" s="1" t="s">
        <v>1287</v>
      </c>
      <c r="D24" s="115" t="s">
        <v>1266</v>
      </c>
      <c r="E24" s="114" t="s">
        <v>1551</v>
      </c>
      <c r="F24" s="115" t="s">
        <v>1267</v>
      </c>
      <c r="K24" s="1" t="s">
        <v>1376</v>
      </c>
      <c r="L24" s="125" t="s">
        <v>1347</v>
      </c>
      <c r="M24" s="8">
        <v>115000</v>
      </c>
      <c r="N24" s="8">
        <v>10000</v>
      </c>
      <c r="O24" s="22">
        <v>1</v>
      </c>
      <c r="P24" s="22">
        <v>1</v>
      </c>
      <c r="Q24" s="48" t="str">
        <f>INDEX(list!$E$2:$E$1000,MATCH(S24,list!$F$2:$F$1000,0))</f>
        <v>JR사이쿄센</v>
      </c>
      <c r="R24" s="118" t="s">
        <v>1266</v>
      </c>
      <c r="S24" s="113" t="s">
        <v>226</v>
      </c>
      <c r="T24" s="118" t="s">
        <v>1267</v>
      </c>
      <c r="U24" s="48" t="str">
        <f>INDEX(list!$I$2:$I$1000,MATCH(W24,list!$J$2:$J$1000,0))</f>
        <v>이타바시</v>
      </c>
      <c r="V24" s="119" t="s">
        <v>1268</v>
      </c>
      <c r="W24" s="43" t="s">
        <v>1377</v>
      </c>
      <c r="X24" s="118" t="s">
        <v>1267</v>
      </c>
      <c r="Y24" s="124" t="s">
        <v>1315</v>
      </c>
      <c r="Z24" s="48" t="str">
        <f>INDEX(list!$E$2:$E$1000,MATCH(AB24,list!$F$2:$F$1000,0))</f>
        <v>토에이 미타센</v>
      </c>
      <c r="AA24" s="118" t="s">
        <v>1266</v>
      </c>
      <c r="AB24" s="112" t="s">
        <v>203</v>
      </c>
      <c r="AC24" s="118" t="s">
        <v>1267</v>
      </c>
      <c r="AD24" s="48" t="str">
        <f>INDEX(list!$I$2:$I$1000,MATCH(AF24,list!$J$2:$J$1000,0))</f>
        <v>신이타바시</v>
      </c>
      <c r="AE24" s="119" t="s">
        <v>1268</v>
      </c>
      <c r="AF24" s="43" t="s">
        <v>1378</v>
      </c>
      <c r="AG24" s="118" t="s">
        <v>1267</v>
      </c>
      <c r="AH24" s="117" t="s">
        <v>1379</v>
      </c>
      <c r="AI24" s="45" t="s">
        <v>32</v>
      </c>
      <c r="AJ24" s="45" t="str">
        <f>INDEX(list!$B$2:$B$100,MATCH(AL24,list!$C$2:$C$100,0))</f>
        <v>이타바시구</v>
      </c>
      <c r="AK24" s="115" t="s">
        <v>1266</v>
      </c>
      <c r="AL24" s="23" t="s">
        <v>1047</v>
      </c>
      <c r="AM24" s="115" t="s">
        <v>1267</v>
      </c>
      <c r="AN24" s="45" t="s">
        <v>583</v>
      </c>
      <c r="AO24" s="44">
        <v>13</v>
      </c>
      <c r="AP24" s="45" t="s">
        <v>34</v>
      </c>
      <c r="AQ24" s="44">
        <v>20</v>
      </c>
      <c r="AR24" s="45" t="s">
        <v>584</v>
      </c>
      <c r="AS24" s="44">
        <v>20</v>
      </c>
      <c r="AT24" s="120" t="s">
        <v>1380</v>
      </c>
      <c r="AU24" s="117" t="s">
        <v>1381</v>
      </c>
      <c r="AV24" s="123" t="s">
        <v>1353</v>
      </c>
      <c r="AW24" s="121" t="s">
        <v>1270</v>
      </c>
      <c r="AX24" s="5">
        <v>5</v>
      </c>
      <c r="AY24" s="5">
        <v>9</v>
      </c>
      <c r="AZ24" s="5">
        <v>1996</v>
      </c>
      <c r="BA24" s="126" t="s">
        <v>1382</v>
      </c>
      <c r="BB24" s="64" t="s">
        <v>454</v>
      </c>
      <c r="BC24" s="64" t="s">
        <v>420</v>
      </c>
      <c r="BD24" s="64" t="s">
        <v>421</v>
      </c>
      <c r="BE24" s="64" t="s">
        <v>455</v>
      </c>
      <c r="BF24" s="64" t="s">
        <v>422</v>
      </c>
      <c r="BG24" s="64" t="s">
        <v>416</v>
      </c>
      <c r="BH24" s="64" t="s">
        <v>556</v>
      </c>
      <c r="BI24" s="65" t="s">
        <v>423</v>
      </c>
      <c r="BJ24" s="65" t="s">
        <v>417</v>
      </c>
      <c r="BK24" s="65"/>
      <c r="BL24" s="65" t="s">
        <v>426</v>
      </c>
      <c r="BM24" s="65" t="s">
        <v>392</v>
      </c>
      <c r="BN24" s="65"/>
      <c r="BO24" s="65"/>
      <c r="BR24" s="111" t="s">
        <v>1171</v>
      </c>
      <c r="BS24" s="67" t="s">
        <v>971</v>
      </c>
      <c r="BT24" s="67" t="s">
        <v>972</v>
      </c>
      <c r="BU24" s="68">
        <v>0</v>
      </c>
      <c r="BV24" s="91" t="s">
        <v>973</v>
      </c>
      <c r="BW24" s="91">
        <v>0</v>
      </c>
      <c r="BY24" s="59">
        <f t="shared" si="11"/>
        <v>115000</v>
      </c>
      <c r="BZ24" s="59">
        <f t="shared" si="12"/>
        <v>10000</v>
      </c>
      <c r="CA24" s="46">
        <f t="shared" si="13"/>
        <v>115000</v>
      </c>
      <c r="CB24" s="46">
        <f t="shared" si="14"/>
        <v>115000</v>
      </c>
      <c r="CC24" s="46">
        <f t="shared" si="15"/>
        <v>62500</v>
      </c>
      <c r="CE24" s="47">
        <v>20000</v>
      </c>
      <c r="CF24" s="47">
        <v>15000</v>
      </c>
      <c r="CH24" s="69">
        <f t="shared" si="5"/>
        <v>124200.00000000001</v>
      </c>
    </row>
    <row r="25" spans="1:86" ht="14.25" customHeight="1">
      <c r="A25" s="44">
        <v>190920024</v>
      </c>
      <c r="B25" s="114" t="s">
        <v>1269</v>
      </c>
      <c r="C25" s="1" t="s">
        <v>1548</v>
      </c>
      <c r="D25" s="115" t="s">
        <v>1266</v>
      </c>
      <c r="E25" s="114" t="s">
        <v>1549</v>
      </c>
      <c r="F25" s="115" t="s">
        <v>1267</v>
      </c>
      <c r="K25" s="1" t="s">
        <v>1408</v>
      </c>
      <c r="L25" s="127" t="s">
        <v>1409</v>
      </c>
      <c r="M25" s="8">
        <v>65000</v>
      </c>
      <c r="N25" s="8">
        <v>6000</v>
      </c>
      <c r="O25" s="22">
        <v>1</v>
      </c>
      <c r="P25" s="22">
        <v>1</v>
      </c>
      <c r="Q25" s="48" t="str">
        <f>INDEX(list!$E$2:$E$1000,MATCH(S25,list!$F$2:$F$1000,0))</f>
        <v>JR추오센</v>
      </c>
      <c r="R25" s="118" t="s">
        <v>1266</v>
      </c>
      <c r="S25" s="113" t="s">
        <v>223</v>
      </c>
      <c r="T25" s="118" t="s">
        <v>1267</v>
      </c>
      <c r="U25" s="48" t="str">
        <f>INDEX(list!$I$2:$I$1000,MATCH(W25,list!$J$2:$J$1000,0))</f>
        <v>고쿠분지</v>
      </c>
      <c r="V25" s="119" t="s">
        <v>1268</v>
      </c>
      <c r="W25" s="43" t="s">
        <v>1434</v>
      </c>
      <c r="X25" s="118" t="s">
        <v>1267</v>
      </c>
      <c r="Y25" s="124" t="s">
        <v>1435</v>
      </c>
      <c r="Z25" s="48"/>
      <c r="AA25" s="118"/>
      <c r="AB25" s="113"/>
      <c r="AC25" s="118"/>
      <c r="AD25" s="48"/>
      <c r="AE25" s="119"/>
      <c r="AF25" s="43"/>
      <c r="AG25" s="118"/>
      <c r="AH25" s="117"/>
      <c r="AI25" s="45" t="s">
        <v>32</v>
      </c>
      <c r="AJ25" s="45" t="str">
        <f>INDEX(list!$B$2:$B$100,MATCH(AL25,list!$C$2:$C$100,0))</f>
        <v>고쿠분지시</v>
      </c>
      <c r="AK25" s="115" t="s">
        <v>1266</v>
      </c>
      <c r="AL25" s="23" t="s">
        <v>1061</v>
      </c>
      <c r="AM25" s="115" t="s">
        <v>1267</v>
      </c>
      <c r="AN25" s="45" t="s">
        <v>583</v>
      </c>
      <c r="AO25" s="44">
        <v>25</v>
      </c>
      <c r="AP25" s="45" t="s">
        <v>34</v>
      </c>
      <c r="AQ25" s="44">
        <v>35</v>
      </c>
      <c r="AR25" s="45" t="s">
        <v>584</v>
      </c>
      <c r="AS25" s="44">
        <v>50</v>
      </c>
      <c r="AT25" s="120" t="s">
        <v>1303</v>
      </c>
      <c r="AU25" s="117" t="s">
        <v>1437</v>
      </c>
      <c r="AV25" s="123" t="s">
        <v>1438</v>
      </c>
      <c r="AW25" s="121" t="s">
        <v>1270</v>
      </c>
      <c r="AX25" s="5">
        <v>5</v>
      </c>
      <c r="AY25" s="5">
        <v>7</v>
      </c>
      <c r="AZ25" s="5">
        <v>1998</v>
      </c>
      <c r="BA25" s="126" t="s">
        <v>1311</v>
      </c>
      <c r="BB25" s="64" t="s">
        <v>454</v>
      </c>
      <c r="BC25" s="64" t="s">
        <v>420</v>
      </c>
      <c r="BD25" s="64" t="s">
        <v>421</v>
      </c>
      <c r="BE25" s="64" t="s">
        <v>455</v>
      </c>
      <c r="BF25" s="64" t="s">
        <v>422</v>
      </c>
      <c r="BG25" s="64" t="s">
        <v>416</v>
      </c>
      <c r="BH25" s="64"/>
      <c r="BI25" s="65" t="s">
        <v>423</v>
      </c>
      <c r="BJ25" s="65" t="s">
        <v>417</v>
      </c>
      <c r="BK25" s="65"/>
      <c r="BL25" s="65" t="s">
        <v>426</v>
      </c>
      <c r="BM25" s="65" t="s">
        <v>392</v>
      </c>
      <c r="BN25" s="65"/>
      <c r="BO25" s="65"/>
      <c r="BR25" s="111" t="s">
        <v>1171</v>
      </c>
      <c r="BS25" s="67" t="s">
        <v>971</v>
      </c>
      <c r="BT25" s="67" t="s">
        <v>972</v>
      </c>
      <c r="BU25" s="68">
        <v>50</v>
      </c>
      <c r="BV25" s="91" t="s">
        <v>973</v>
      </c>
      <c r="BW25" s="91">
        <v>0</v>
      </c>
      <c r="BY25" s="11">
        <f t="shared" si="11"/>
        <v>65000</v>
      </c>
      <c r="BZ25" s="11">
        <f t="shared" si="12"/>
        <v>6000</v>
      </c>
      <c r="CA25" s="13">
        <f t="shared" si="13"/>
        <v>65000</v>
      </c>
      <c r="CB25" s="13">
        <f t="shared" si="14"/>
        <v>65000</v>
      </c>
      <c r="CC25" s="13">
        <f t="shared" si="15"/>
        <v>35500</v>
      </c>
      <c r="CE25" s="47">
        <v>15000</v>
      </c>
      <c r="CF25" s="47">
        <v>15000</v>
      </c>
      <c r="CH25" s="61">
        <f t="shared" si="5"/>
        <v>70200</v>
      </c>
    </row>
    <row r="26" spans="1:86" ht="14.25" customHeight="1">
      <c r="A26" s="44">
        <v>190920025</v>
      </c>
      <c r="B26" s="114" t="s">
        <v>1269</v>
      </c>
      <c r="C26" s="1" t="s">
        <v>1383</v>
      </c>
      <c r="D26" s="115" t="s">
        <v>1266</v>
      </c>
      <c r="E26" s="114" t="s">
        <v>1550</v>
      </c>
      <c r="F26" s="115" t="s">
        <v>1267</v>
      </c>
      <c r="G26" s="62" t="s">
        <v>1225</v>
      </c>
      <c r="H26" s="116" t="s">
        <v>1440</v>
      </c>
      <c r="I26" s="62" t="s">
        <v>1225</v>
      </c>
      <c r="K26" s="1" t="s">
        <v>1439</v>
      </c>
      <c r="L26" s="127" t="s">
        <v>1410</v>
      </c>
      <c r="M26" s="8">
        <v>75000</v>
      </c>
      <c r="N26" s="8">
        <v>5000</v>
      </c>
      <c r="O26" s="22">
        <v>1</v>
      </c>
      <c r="P26" s="22">
        <v>0</v>
      </c>
      <c r="Q26" s="48" t="str">
        <f>INDEX(list!$E$2:$E$1000,MATCH(S26,list!$F$2:$F$1000,0))</f>
        <v>JR난부센</v>
      </c>
      <c r="R26" s="118" t="s">
        <v>1266</v>
      </c>
      <c r="S26" s="113" t="s">
        <v>225</v>
      </c>
      <c r="T26" s="118" t="s">
        <v>1267</v>
      </c>
      <c r="U26" s="48" t="str">
        <f>INDEX(list!$I$2:$I$1000,MATCH(W26,list!$J$2:$J$1000,0))</f>
        <v>니시후</v>
      </c>
      <c r="V26" s="119" t="s">
        <v>1268</v>
      </c>
      <c r="W26" s="43" t="s">
        <v>1441</v>
      </c>
      <c r="X26" s="118" t="s">
        <v>1267</v>
      </c>
      <c r="Y26" s="124" t="s">
        <v>1455</v>
      </c>
      <c r="Z26" s="48"/>
      <c r="AA26" s="118"/>
      <c r="AB26" s="113"/>
      <c r="AC26" s="118"/>
      <c r="AD26" s="48"/>
      <c r="AE26" s="119"/>
      <c r="AF26" s="43"/>
      <c r="AG26" s="118"/>
      <c r="AH26" s="117"/>
      <c r="AI26" s="45" t="s">
        <v>32</v>
      </c>
      <c r="AJ26" s="45" t="str">
        <f>INDEX(list!$B$2:$B$100,MATCH(AL26,list!$C$2:$C$100,0))</f>
        <v>후츄시</v>
      </c>
      <c r="AK26" s="115" t="s">
        <v>1266</v>
      </c>
      <c r="AL26" s="23" t="s">
        <v>1092</v>
      </c>
      <c r="AM26" s="115" t="s">
        <v>1267</v>
      </c>
      <c r="AN26" s="45" t="s">
        <v>583</v>
      </c>
      <c r="AO26" s="44">
        <v>40</v>
      </c>
      <c r="AP26" s="45" t="s">
        <v>34</v>
      </c>
      <c r="AQ26" s="44">
        <v>50</v>
      </c>
      <c r="AR26" s="45" t="s">
        <v>584</v>
      </c>
      <c r="AS26" s="44">
        <v>70</v>
      </c>
      <c r="AT26" s="120" t="s">
        <v>1443</v>
      </c>
      <c r="AU26" s="117" t="s">
        <v>1444</v>
      </c>
      <c r="AV26" s="123" t="s">
        <v>1305</v>
      </c>
      <c r="AW26" s="121" t="s">
        <v>1270</v>
      </c>
      <c r="AX26" s="5">
        <v>2</v>
      </c>
      <c r="AY26" s="5">
        <v>2</v>
      </c>
      <c r="AZ26" s="5">
        <v>1994</v>
      </c>
      <c r="BA26" s="126" t="s">
        <v>1306</v>
      </c>
      <c r="BB26" s="64" t="s">
        <v>454</v>
      </c>
      <c r="BC26" s="64" t="s">
        <v>420</v>
      </c>
      <c r="BD26" s="64" t="s">
        <v>421</v>
      </c>
      <c r="BE26" s="64" t="s">
        <v>455</v>
      </c>
      <c r="BF26" s="64" t="s">
        <v>422</v>
      </c>
      <c r="BG26" s="64"/>
      <c r="BH26" s="64"/>
      <c r="BI26" s="65" t="s">
        <v>423</v>
      </c>
      <c r="BJ26" s="65" t="s">
        <v>417</v>
      </c>
      <c r="BK26" s="65"/>
      <c r="BL26" s="65" t="s">
        <v>426</v>
      </c>
      <c r="BM26" s="65" t="s">
        <v>392</v>
      </c>
      <c r="BN26" s="65"/>
      <c r="BO26" s="65"/>
      <c r="BR26" s="111" t="s">
        <v>1171</v>
      </c>
      <c r="BS26" s="67" t="s">
        <v>971</v>
      </c>
      <c r="BT26" s="67" t="s">
        <v>972</v>
      </c>
      <c r="BU26" s="68">
        <v>50</v>
      </c>
      <c r="BV26" s="91" t="s">
        <v>973</v>
      </c>
      <c r="BW26" s="91">
        <v>0</v>
      </c>
      <c r="BY26" s="11">
        <f t="shared" ref="BY26:BY60" si="16">M26</f>
        <v>75000</v>
      </c>
      <c r="BZ26" s="11">
        <f t="shared" ref="BZ26:BZ60" si="17">N26</f>
        <v>5000</v>
      </c>
      <c r="CA26" s="13">
        <f t="shared" ref="CA26:CA60" si="18">M26*O26</f>
        <v>75000</v>
      </c>
      <c r="CB26" s="13">
        <f t="shared" ref="CB26:CB60" si="19">M26*P26</f>
        <v>0</v>
      </c>
      <c r="CC26" s="13">
        <f t="shared" ref="CC26:CC60" si="20">(BY26+BZ26)*0.5</f>
        <v>40000</v>
      </c>
      <c r="CE26" s="47">
        <v>15000</v>
      </c>
      <c r="CF26" s="47">
        <v>15000</v>
      </c>
      <c r="CH26" s="61">
        <f t="shared" si="5"/>
        <v>81000</v>
      </c>
    </row>
    <row r="27" spans="1:86" ht="14.25" customHeight="1">
      <c r="A27" s="44">
        <v>190920026</v>
      </c>
      <c r="B27" s="114" t="s">
        <v>1269</v>
      </c>
      <c r="C27" s="1" t="s">
        <v>1384</v>
      </c>
      <c r="D27" s="115" t="s">
        <v>1266</v>
      </c>
      <c r="E27" s="114" t="s">
        <v>1552</v>
      </c>
      <c r="F27" s="115" t="s">
        <v>1267</v>
      </c>
      <c r="G27" s="62" t="s">
        <v>1225</v>
      </c>
      <c r="H27" s="116" t="s">
        <v>1300</v>
      </c>
      <c r="I27" s="62" t="s">
        <v>1225</v>
      </c>
      <c r="K27" s="1" t="s">
        <v>1445</v>
      </c>
      <c r="L27" s="127" t="s">
        <v>1411</v>
      </c>
      <c r="M27" s="8">
        <v>41000</v>
      </c>
      <c r="N27" s="8">
        <v>6000</v>
      </c>
      <c r="O27" s="22">
        <v>0</v>
      </c>
      <c r="P27" s="22">
        <v>0</v>
      </c>
      <c r="Q27" s="48" t="str">
        <f>INDEX(list!$E$2:$E$1000,MATCH(S27,list!$F$2:$F$1000,0))</f>
        <v>JR추오센</v>
      </c>
      <c r="R27" s="118" t="s">
        <v>1266</v>
      </c>
      <c r="S27" s="113" t="s">
        <v>223</v>
      </c>
      <c r="T27" s="118" t="s">
        <v>1267</v>
      </c>
      <c r="U27" s="48" t="str">
        <f>INDEX(list!$I$2:$I$1000,MATCH(W27,list!$J$2:$J$1000,0))</f>
        <v>타치카와</v>
      </c>
      <c r="V27" s="119" t="s">
        <v>1268</v>
      </c>
      <c r="W27" s="43" t="s">
        <v>1446</v>
      </c>
      <c r="X27" s="118" t="s">
        <v>1267</v>
      </c>
      <c r="Y27" s="124" t="s">
        <v>1447</v>
      </c>
      <c r="Z27" s="128"/>
      <c r="AA27" s="118"/>
      <c r="AB27" s="113"/>
      <c r="AC27" s="118"/>
      <c r="AD27" s="48"/>
      <c r="AE27" s="119"/>
      <c r="AF27" s="43"/>
      <c r="AG27" s="118"/>
      <c r="AH27" s="117"/>
      <c r="AI27" s="45" t="s">
        <v>32</v>
      </c>
      <c r="AJ27" s="45" t="str">
        <f>INDEX(list!$B$2:$B$100,MATCH(AL27,list!$C$2:$C$100,0))</f>
        <v>타치카와시</v>
      </c>
      <c r="AK27" s="115" t="s">
        <v>1266</v>
      </c>
      <c r="AL27" s="23" t="s">
        <v>1071</v>
      </c>
      <c r="AM27" s="115" t="s">
        <v>1267</v>
      </c>
      <c r="AN27" s="45" t="s">
        <v>583</v>
      </c>
      <c r="AO27" s="44">
        <v>40</v>
      </c>
      <c r="AP27" s="45" t="s">
        <v>34</v>
      </c>
      <c r="AQ27" s="44">
        <v>50</v>
      </c>
      <c r="AR27" s="45" t="s">
        <v>584</v>
      </c>
      <c r="AS27" s="44">
        <v>65</v>
      </c>
      <c r="AT27" s="120" t="s">
        <v>1307</v>
      </c>
      <c r="AU27" s="117" t="s">
        <v>1449</v>
      </c>
      <c r="AV27" s="123" t="s">
        <v>1438</v>
      </c>
      <c r="AW27" s="121" t="s">
        <v>1270</v>
      </c>
      <c r="AX27" s="5">
        <v>11</v>
      </c>
      <c r="AY27" s="5">
        <v>11</v>
      </c>
      <c r="AZ27" s="5">
        <v>1993</v>
      </c>
      <c r="BA27" s="126" t="s">
        <v>1306</v>
      </c>
      <c r="BB27" s="64" t="s">
        <v>454</v>
      </c>
      <c r="BC27" s="64" t="s">
        <v>420</v>
      </c>
      <c r="BD27" s="64" t="s">
        <v>421</v>
      </c>
      <c r="BE27" s="64" t="s">
        <v>455</v>
      </c>
      <c r="BF27" s="64" t="s">
        <v>422</v>
      </c>
      <c r="BG27" s="64" t="s">
        <v>416</v>
      </c>
      <c r="BH27" s="64"/>
      <c r="BI27" s="65"/>
      <c r="BJ27" s="65"/>
      <c r="BK27" s="65" t="s">
        <v>425</v>
      </c>
      <c r="BL27" s="65"/>
      <c r="BM27" s="65"/>
      <c r="BN27" s="65"/>
      <c r="BO27" s="65"/>
      <c r="BR27" s="111" t="s">
        <v>1171</v>
      </c>
      <c r="BS27" s="67" t="s">
        <v>971</v>
      </c>
      <c r="BT27" s="67" t="s">
        <v>972</v>
      </c>
      <c r="BU27" s="68">
        <v>100</v>
      </c>
      <c r="BV27" s="91" t="s">
        <v>973</v>
      </c>
      <c r="BW27" s="91">
        <v>0</v>
      </c>
      <c r="BY27" s="11">
        <f t="shared" si="16"/>
        <v>41000</v>
      </c>
      <c r="BZ27" s="11">
        <f t="shared" si="17"/>
        <v>6000</v>
      </c>
      <c r="CA27" s="13">
        <f t="shared" si="18"/>
        <v>0</v>
      </c>
      <c r="CB27" s="13">
        <f t="shared" si="19"/>
        <v>0</v>
      </c>
      <c r="CC27" s="13">
        <f t="shared" si="20"/>
        <v>23500</v>
      </c>
      <c r="CE27" s="47">
        <v>15000</v>
      </c>
      <c r="CF27" s="47">
        <v>15000</v>
      </c>
      <c r="CH27" s="61">
        <f t="shared" si="5"/>
        <v>44280</v>
      </c>
    </row>
    <row r="28" spans="1:86" ht="14.25" customHeight="1">
      <c r="A28" s="44">
        <v>190920027</v>
      </c>
      <c r="B28" s="114" t="s">
        <v>1269</v>
      </c>
      <c r="C28" s="1" t="s">
        <v>1385</v>
      </c>
      <c r="D28" s="115" t="s">
        <v>1266</v>
      </c>
      <c r="E28" s="114" t="s">
        <v>1552</v>
      </c>
      <c r="F28" s="115" t="s">
        <v>1267</v>
      </c>
      <c r="G28" s="62" t="s">
        <v>1225</v>
      </c>
      <c r="H28" s="116" t="s">
        <v>1300</v>
      </c>
      <c r="I28" s="62" t="s">
        <v>1225</v>
      </c>
      <c r="K28" s="1" t="s">
        <v>1445</v>
      </c>
      <c r="L28" s="127" t="s">
        <v>1412</v>
      </c>
      <c r="M28" s="8">
        <v>41000</v>
      </c>
      <c r="N28" s="8">
        <v>6000</v>
      </c>
      <c r="O28" s="22">
        <v>0</v>
      </c>
      <c r="P28" s="22">
        <v>0</v>
      </c>
      <c r="Q28" s="48" t="str">
        <f>INDEX(list!$E$2:$E$1000,MATCH(S28,list!$F$2:$F$1000,0))</f>
        <v>JR추오센</v>
      </c>
      <c r="R28" s="118" t="s">
        <v>1266</v>
      </c>
      <c r="S28" s="113" t="s">
        <v>223</v>
      </c>
      <c r="T28" s="118" t="s">
        <v>1267</v>
      </c>
      <c r="U28" s="48" t="str">
        <f>INDEX(list!$I$2:$I$1000,MATCH(W28,list!$J$2:$J$1000,0))</f>
        <v>타치카와</v>
      </c>
      <c r="V28" s="119" t="s">
        <v>1268</v>
      </c>
      <c r="W28" s="43" t="s">
        <v>1446</v>
      </c>
      <c r="X28" s="118" t="s">
        <v>1267</v>
      </c>
      <c r="Y28" s="124" t="s">
        <v>1447</v>
      </c>
      <c r="Z28" s="48"/>
      <c r="AA28" s="118"/>
      <c r="AB28" s="113"/>
      <c r="AC28" s="118"/>
      <c r="AD28" s="48"/>
      <c r="AE28" s="119"/>
      <c r="AF28" s="43"/>
      <c r="AG28" s="118"/>
      <c r="AH28" s="117"/>
      <c r="AI28" s="45" t="s">
        <v>32</v>
      </c>
      <c r="AJ28" s="45" t="str">
        <f>INDEX(list!$B$2:$B$100,MATCH(AL28,list!$C$2:$C$100,0))</f>
        <v>타치카와시</v>
      </c>
      <c r="AK28" s="115" t="s">
        <v>1266</v>
      </c>
      <c r="AL28" s="23" t="s">
        <v>1071</v>
      </c>
      <c r="AM28" s="115" t="s">
        <v>1267</v>
      </c>
      <c r="AN28" s="45" t="s">
        <v>583</v>
      </c>
      <c r="AO28" s="44">
        <v>40</v>
      </c>
      <c r="AP28" s="45" t="s">
        <v>34</v>
      </c>
      <c r="AQ28" s="44">
        <v>50</v>
      </c>
      <c r="AR28" s="45" t="s">
        <v>584</v>
      </c>
      <c r="AS28" s="44">
        <v>65</v>
      </c>
      <c r="AT28" s="120" t="s">
        <v>1307</v>
      </c>
      <c r="AU28" s="117" t="s">
        <v>1449</v>
      </c>
      <c r="AV28" s="123" t="s">
        <v>1438</v>
      </c>
      <c r="AW28" s="121" t="s">
        <v>1270</v>
      </c>
      <c r="AX28" s="5">
        <v>11</v>
      </c>
      <c r="AY28" s="5">
        <v>11</v>
      </c>
      <c r="AZ28" s="5">
        <v>1993</v>
      </c>
      <c r="BA28" s="126" t="s">
        <v>1306</v>
      </c>
      <c r="BB28" s="64" t="s">
        <v>454</v>
      </c>
      <c r="BC28" s="64" t="s">
        <v>420</v>
      </c>
      <c r="BD28" s="64" t="s">
        <v>421</v>
      </c>
      <c r="BE28" s="64" t="s">
        <v>455</v>
      </c>
      <c r="BF28" s="64" t="s">
        <v>422</v>
      </c>
      <c r="BG28" s="64" t="s">
        <v>416</v>
      </c>
      <c r="BH28" s="64"/>
      <c r="BI28" s="65"/>
      <c r="BJ28" s="65"/>
      <c r="BK28" s="65" t="s">
        <v>425</v>
      </c>
      <c r="BL28" s="65"/>
      <c r="BM28" s="65" t="s">
        <v>392</v>
      </c>
      <c r="BN28" s="65"/>
      <c r="BO28" s="65" t="s">
        <v>418</v>
      </c>
      <c r="BR28" s="111" t="s">
        <v>1171</v>
      </c>
      <c r="BS28" s="67" t="s">
        <v>971</v>
      </c>
      <c r="BT28" s="67" t="s">
        <v>972</v>
      </c>
      <c r="BU28" s="68">
        <v>100</v>
      </c>
      <c r="BV28" s="91" t="s">
        <v>973</v>
      </c>
      <c r="BW28" s="91">
        <v>0</v>
      </c>
      <c r="BY28" s="11">
        <f t="shared" si="16"/>
        <v>41000</v>
      </c>
      <c r="BZ28" s="11">
        <f t="shared" si="17"/>
        <v>6000</v>
      </c>
      <c r="CA28" s="13">
        <f t="shared" si="18"/>
        <v>0</v>
      </c>
      <c r="CB28" s="13">
        <f t="shared" si="19"/>
        <v>0</v>
      </c>
      <c r="CC28" s="13">
        <f t="shared" si="20"/>
        <v>23500</v>
      </c>
      <c r="CE28" s="47">
        <v>15000</v>
      </c>
      <c r="CF28" s="47">
        <v>15000</v>
      </c>
      <c r="CH28" s="61">
        <f t="shared" si="5"/>
        <v>44280</v>
      </c>
    </row>
    <row r="29" spans="1:86" ht="14.25" customHeight="1">
      <c r="A29" s="44">
        <v>190920028</v>
      </c>
      <c r="B29" s="114" t="s">
        <v>1269</v>
      </c>
      <c r="C29" s="1" t="s">
        <v>1386</v>
      </c>
      <c r="D29" s="115" t="s">
        <v>1266</v>
      </c>
      <c r="E29" s="114" t="s">
        <v>1553</v>
      </c>
      <c r="F29" s="115" t="s">
        <v>1267</v>
      </c>
      <c r="K29" s="1" t="s">
        <v>1450</v>
      </c>
      <c r="L29" s="127" t="s">
        <v>1413</v>
      </c>
      <c r="M29" s="8">
        <v>115000</v>
      </c>
      <c r="N29" s="8">
        <v>8000</v>
      </c>
      <c r="O29" s="22">
        <v>1</v>
      </c>
      <c r="P29" s="22">
        <v>1</v>
      </c>
      <c r="Q29" s="48" t="str">
        <f>INDEX(list!$E$2:$E$1000,MATCH(S29,list!$F$2:$F$1000,0))</f>
        <v>세이부신주쿠센</v>
      </c>
      <c r="R29" s="118" t="s">
        <v>1266</v>
      </c>
      <c r="S29" s="113" t="s">
        <v>172</v>
      </c>
      <c r="T29" s="118" t="s">
        <v>1267</v>
      </c>
      <c r="U29" s="48" t="str">
        <f>INDEX(list!$I$2:$I$1000,MATCH(W29,list!$J$2:$J$1000,0))</f>
        <v>세이부야기사와</v>
      </c>
      <c r="V29" s="119" t="s">
        <v>1268</v>
      </c>
      <c r="W29" s="43" t="s">
        <v>1451</v>
      </c>
      <c r="X29" s="118" t="s">
        <v>1267</v>
      </c>
      <c r="Y29" s="124" t="s">
        <v>1453</v>
      </c>
      <c r="Z29" s="48" t="str">
        <f>INDEX(list!$E$2:$E$1000,MATCH(AB29,list!$F$2:$F$1000,0))</f>
        <v>세이부신주쿠센</v>
      </c>
      <c r="AA29" s="118" t="s">
        <v>1266</v>
      </c>
      <c r="AB29" s="113" t="s">
        <v>172</v>
      </c>
      <c r="AC29" s="118" t="s">
        <v>1267</v>
      </c>
      <c r="AD29" s="48" t="str">
        <f>INDEX(list!$I$2:$I$1000,MATCH(AF29,list!$J$2:$J$1000,0))</f>
        <v>히가시후시미</v>
      </c>
      <c r="AE29" s="119" t="s">
        <v>1268</v>
      </c>
      <c r="AF29" s="43" t="s">
        <v>1452</v>
      </c>
      <c r="AG29" s="118" t="s">
        <v>1267</v>
      </c>
      <c r="AH29" s="117" t="s">
        <v>1454</v>
      </c>
      <c r="AI29" s="45" t="s">
        <v>32</v>
      </c>
      <c r="AJ29" s="45" t="str">
        <f>INDEX(list!$B$2:$B$100,MATCH(AL29,list!$C$2:$C$100,0))</f>
        <v>니시토쿄시</v>
      </c>
      <c r="AK29" s="115" t="s">
        <v>1266</v>
      </c>
      <c r="AL29" s="23" t="s">
        <v>1083</v>
      </c>
      <c r="AM29" s="115" t="s">
        <v>1267</v>
      </c>
      <c r="AN29" s="45" t="s">
        <v>583</v>
      </c>
      <c r="AO29" s="44">
        <v>40</v>
      </c>
      <c r="AP29" s="45" t="s">
        <v>34</v>
      </c>
      <c r="AQ29" s="44">
        <v>50</v>
      </c>
      <c r="AR29" s="45" t="s">
        <v>584</v>
      </c>
      <c r="AS29" s="44">
        <v>60</v>
      </c>
      <c r="AT29" s="120" t="s">
        <v>1456</v>
      </c>
      <c r="AU29" s="117" t="s">
        <v>1457</v>
      </c>
      <c r="AV29" s="123" t="s">
        <v>1305</v>
      </c>
      <c r="AW29" s="121" t="s">
        <v>1270</v>
      </c>
      <c r="AX29" s="5">
        <v>3</v>
      </c>
      <c r="AY29" s="5">
        <v>5</v>
      </c>
      <c r="AZ29" s="5">
        <v>2000</v>
      </c>
      <c r="BA29" s="126" t="s">
        <v>1310</v>
      </c>
      <c r="BB29" s="64" t="s">
        <v>454</v>
      </c>
      <c r="BC29" s="64" t="s">
        <v>420</v>
      </c>
      <c r="BD29" s="64" t="s">
        <v>421</v>
      </c>
      <c r="BE29" s="64" t="s">
        <v>455</v>
      </c>
      <c r="BF29" s="64" t="s">
        <v>422</v>
      </c>
      <c r="BG29" s="64" t="s">
        <v>416</v>
      </c>
      <c r="BH29" s="64" t="s">
        <v>556</v>
      </c>
      <c r="BI29" s="65" t="s">
        <v>423</v>
      </c>
      <c r="BJ29" s="65" t="s">
        <v>417</v>
      </c>
      <c r="BK29" s="65"/>
      <c r="BL29" s="65" t="s">
        <v>426</v>
      </c>
      <c r="BM29" s="65" t="s">
        <v>392</v>
      </c>
      <c r="BN29" s="65" t="s">
        <v>424</v>
      </c>
      <c r="BO29" s="65"/>
      <c r="BR29" s="111" t="s">
        <v>1171</v>
      </c>
      <c r="BS29" s="67" t="s">
        <v>971</v>
      </c>
      <c r="BT29" s="67" t="s">
        <v>972</v>
      </c>
      <c r="BU29" s="68">
        <v>50</v>
      </c>
      <c r="BV29" s="91" t="s">
        <v>973</v>
      </c>
      <c r="BW29" s="91">
        <v>0</v>
      </c>
      <c r="BY29" s="11">
        <f t="shared" si="16"/>
        <v>115000</v>
      </c>
      <c r="BZ29" s="11">
        <f t="shared" si="17"/>
        <v>8000</v>
      </c>
      <c r="CA29" s="13">
        <f t="shared" si="18"/>
        <v>115000</v>
      </c>
      <c r="CB29" s="13">
        <f t="shared" si="19"/>
        <v>115000</v>
      </c>
      <c r="CC29" s="13">
        <f t="shared" si="20"/>
        <v>61500</v>
      </c>
      <c r="CE29" s="47">
        <v>15000</v>
      </c>
      <c r="CF29" s="47">
        <v>15000</v>
      </c>
      <c r="CH29" s="61">
        <f t="shared" si="5"/>
        <v>124200.00000000001</v>
      </c>
    </row>
    <row r="30" spans="1:86" ht="14.25" customHeight="1">
      <c r="A30" s="44">
        <v>190920029</v>
      </c>
      <c r="B30" s="114" t="s">
        <v>1269</v>
      </c>
      <c r="C30" s="1" t="s">
        <v>1554</v>
      </c>
      <c r="D30" s="115" t="s">
        <v>1266</v>
      </c>
      <c r="E30" s="114" t="s">
        <v>1555</v>
      </c>
      <c r="F30" s="115" t="s">
        <v>1267</v>
      </c>
      <c r="G30" s="62" t="s">
        <v>1225</v>
      </c>
      <c r="H30" s="116" t="s">
        <v>1459</v>
      </c>
      <c r="I30" s="62" t="s">
        <v>1225</v>
      </c>
      <c r="K30" s="1" t="s">
        <v>1458</v>
      </c>
      <c r="L30" s="127" t="s">
        <v>1414</v>
      </c>
      <c r="M30" s="8">
        <v>32000</v>
      </c>
      <c r="N30" s="8">
        <v>5000</v>
      </c>
      <c r="O30" s="22">
        <v>0</v>
      </c>
      <c r="P30" s="22">
        <v>0</v>
      </c>
      <c r="Q30" s="48" t="str">
        <f>INDEX(list!$E$2:$E$1000,MATCH(S30,list!$F$2:$F$1000,0))</f>
        <v>JR난부센</v>
      </c>
      <c r="R30" s="118" t="s">
        <v>1266</v>
      </c>
      <c r="S30" s="113" t="s">
        <v>225</v>
      </c>
      <c r="T30" s="118" t="s">
        <v>1267</v>
      </c>
      <c r="U30" s="48" t="str">
        <f>INDEX(list!$I$2:$I$1000,MATCH(W30,list!$J$2:$J$1000,0))</f>
        <v>니시후</v>
      </c>
      <c r="V30" s="119" t="s">
        <v>1268</v>
      </c>
      <c r="W30" s="43" t="s">
        <v>1441</v>
      </c>
      <c r="X30" s="118" t="s">
        <v>1267</v>
      </c>
      <c r="Y30" s="124" t="s">
        <v>1460</v>
      </c>
      <c r="Z30" s="48"/>
      <c r="AA30" s="118"/>
      <c r="AB30" s="113"/>
      <c r="AC30" s="118"/>
      <c r="AD30" s="48"/>
      <c r="AE30" s="119"/>
      <c r="AF30" s="43"/>
      <c r="AG30" s="118"/>
      <c r="AH30" s="117"/>
      <c r="AI30" s="45" t="s">
        <v>32</v>
      </c>
      <c r="AJ30" s="45" t="str">
        <f>INDEX(list!$B$2:$B$100,MATCH(AL30,list!$C$2:$C$100,0))</f>
        <v>후츄시</v>
      </c>
      <c r="AK30" s="115" t="s">
        <v>1266</v>
      </c>
      <c r="AL30" s="23" t="s">
        <v>1092</v>
      </c>
      <c r="AM30" s="115" t="s">
        <v>1267</v>
      </c>
      <c r="AN30" s="45" t="s">
        <v>583</v>
      </c>
      <c r="AO30" s="44">
        <v>40</v>
      </c>
      <c r="AP30" s="45" t="s">
        <v>34</v>
      </c>
      <c r="AQ30" s="44">
        <v>45</v>
      </c>
      <c r="AR30" s="45" t="s">
        <v>584</v>
      </c>
      <c r="AS30" s="44">
        <v>70</v>
      </c>
      <c r="AT30" s="120" t="s">
        <v>1307</v>
      </c>
      <c r="AU30" s="117" t="s">
        <v>1461</v>
      </c>
      <c r="AV30" s="123" t="s">
        <v>1305</v>
      </c>
      <c r="AW30" s="121" t="s">
        <v>1270</v>
      </c>
      <c r="AX30" s="5">
        <v>2</v>
      </c>
      <c r="AY30" s="5">
        <v>6</v>
      </c>
      <c r="AZ30" s="5">
        <v>1991</v>
      </c>
      <c r="BA30" s="129" t="s">
        <v>1462</v>
      </c>
      <c r="BB30" s="64" t="s">
        <v>454</v>
      </c>
      <c r="BC30" s="64" t="s">
        <v>420</v>
      </c>
      <c r="BD30" s="64" t="s">
        <v>421</v>
      </c>
      <c r="BE30" s="64" t="s">
        <v>455</v>
      </c>
      <c r="BF30" s="64" t="s">
        <v>422</v>
      </c>
      <c r="BG30" s="64" t="s">
        <v>416</v>
      </c>
      <c r="BH30" s="64"/>
      <c r="BI30" s="65"/>
      <c r="BJ30" s="65"/>
      <c r="BK30" s="65" t="s">
        <v>425</v>
      </c>
      <c r="BL30" s="65" t="s">
        <v>426</v>
      </c>
      <c r="BM30" s="65" t="s">
        <v>392</v>
      </c>
      <c r="BN30" s="65"/>
      <c r="BO30" s="65"/>
      <c r="BR30" s="111" t="s">
        <v>1171</v>
      </c>
      <c r="BS30" s="67" t="s">
        <v>971</v>
      </c>
      <c r="BT30" s="67" t="s">
        <v>972</v>
      </c>
      <c r="BU30" s="68">
        <v>100</v>
      </c>
      <c r="BV30" s="91" t="s">
        <v>973</v>
      </c>
      <c r="BW30" s="91">
        <v>0</v>
      </c>
      <c r="BY30" s="11">
        <f t="shared" si="16"/>
        <v>32000</v>
      </c>
      <c r="BZ30" s="11">
        <f t="shared" si="17"/>
        <v>5000</v>
      </c>
      <c r="CA30" s="13">
        <f t="shared" si="18"/>
        <v>0</v>
      </c>
      <c r="CB30" s="13">
        <f t="shared" si="19"/>
        <v>0</v>
      </c>
      <c r="CC30" s="13">
        <f t="shared" si="20"/>
        <v>18500</v>
      </c>
      <c r="CE30" s="47">
        <v>15000</v>
      </c>
      <c r="CF30" s="47">
        <v>15000</v>
      </c>
      <c r="CH30" s="61">
        <f t="shared" si="5"/>
        <v>34560</v>
      </c>
    </row>
    <row r="31" spans="1:86" ht="14.25" customHeight="1">
      <c r="A31" s="44">
        <v>190920030</v>
      </c>
      <c r="B31" s="114" t="s">
        <v>1269</v>
      </c>
      <c r="C31" s="1" t="s">
        <v>1387</v>
      </c>
      <c r="D31" s="115" t="s">
        <v>1266</v>
      </c>
      <c r="E31" s="114" t="s">
        <v>1555</v>
      </c>
      <c r="F31" s="115" t="s">
        <v>1267</v>
      </c>
      <c r="G31" s="62" t="s">
        <v>1225</v>
      </c>
      <c r="H31" s="116" t="s">
        <v>1300</v>
      </c>
      <c r="I31" s="62" t="s">
        <v>1225</v>
      </c>
      <c r="K31" s="1" t="s">
        <v>1458</v>
      </c>
      <c r="L31" s="127" t="s">
        <v>1415</v>
      </c>
      <c r="M31" s="8">
        <v>34000</v>
      </c>
      <c r="N31" s="8">
        <v>5000</v>
      </c>
      <c r="O31" s="22">
        <v>0</v>
      </c>
      <c r="P31" s="22">
        <v>0</v>
      </c>
      <c r="Q31" s="48" t="str">
        <f>INDEX(list!$E$2:$E$1000,MATCH(S31,list!$F$2:$F$1000,0))</f>
        <v>JR난부센</v>
      </c>
      <c r="R31" s="118" t="s">
        <v>1266</v>
      </c>
      <c r="S31" s="113" t="s">
        <v>225</v>
      </c>
      <c r="T31" s="118" t="s">
        <v>1267</v>
      </c>
      <c r="U31" s="48" t="str">
        <f>INDEX(list!$I$2:$I$1000,MATCH(W31,list!$J$2:$J$1000,0))</f>
        <v>니시후</v>
      </c>
      <c r="V31" s="119" t="s">
        <v>1268</v>
      </c>
      <c r="W31" s="43" t="s">
        <v>1441</v>
      </c>
      <c r="X31" s="118" t="s">
        <v>1267</v>
      </c>
      <c r="Y31" s="124" t="s">
        <v>1460</v>
      </c>
      <c r="Z31" s="48"/>
      <c r="AA31" s="118"/>
      <c r="AB31" s="113"/>
      <c r="AC31" s="118"/>
      <c r="AD31" s="48"/>
      <c r="AE31" s="119"/>
      <c r="AF31" s="43"/>
      <c r="AG31" s="118"/>
      <c r="AH31" s="117"/>
      <c r="AI31" s="45" t="s">
        <v>32</v>
      </c>
      <c r="AJ31" s="45" t="str">
        <f>INDEX(list!$B$2:$B$100,MATCH(AL31,list!$C$2:$C$100,0))</f>
        <v>후츄시</v>
      </c>
      <c r="AK31" s="115" t="s">
        <v>1266</v>
      </c>
      <c r="AL31" s="23" t="s">
        <v>1092</v>
      </c>
      <c r="AM31" s="115" t="s">
        <v>1267</v>
      </c>
      <c r="AN31" s="45" t="s">
        <v>583</v>
      </c>
      <c r="AO31" s="44">
        <v>40</v>
      </c>
      <c r="AP31" s="45" t="s">
        <v>34</v>
      </c>
      <c r="AQ31" s="44">
        <v>45</v>
      </c>
      <c r="AR31" s="45" t="s">
        <v>584</v>
      </c>
      <c r="AS31" s="44">
        <v>70</v>
      </c>
      <c r="AT31" s="120" t="s">
        <v>1307</v>
      </c>
      <c r="AU31" s="117" t="s">
        <v>1461</v>
      </c>
      <c r="AV31" s="123" t="s">
        <v>1305</v>
      </c>
      <c r="AW31" s="121" t="s">
        <v>1270</v>
      </c>
      <c r="AX31" s="5">
        <v>4</v>
      </c>
      <c r="AY31" s="5">
        <v>6</v>
      </c>
      <c r="AZ31" s="5">
        <v>1991</v>
      </c>
      <c r="BA31" s="129" t="s">
        <v>1311</v>
      </c>
      <c r="BB31" s="64" t="s">
        <v>454</v>
      </c>
      <c r="BC31" s="64" t="s">
        <v>420</v>
      </c>
      <c r="BD31" s="64" t="s">
        <v>421</v>
      </c>
      <c r="BE31" s="64" t="s">
        <v>455</v>
      </c>
      <c r="BF31" s="64" t="s">
        <v>422</v>
      </c>
      <c r="BG31" s="64" t="s">
        <v>416</v>
      </c>
      <c r="BH31" s="64"/>
      <c r="BI31" s="65"/>
      <c r="BJ31" s="65"/>
      <c r="BK31" s="65" t="s">
        <v>425</v>
      </c>
      <c r="BL31" s="65" t="s">
        <v>426</v>
      </c>
      <c r="BM31" s="65" t="s">
        <v>392</v>
      </c>
      <c r="BN31" s="65"/>
      <c r="BO31" s="65"/>
      <c r="BR31" s="111" t="s">
        <v>1171</v>
      </c>
      <c r="BS31" s="67" t="s">
        <v>971</v>
      </c>
      <c r="BT31" s="67" t="s">
        <v>972</v>
      </c>
      <c r="BU31" s="68">
        <v>100</v>
      </c>
      <c r="BV31" s="91" t="s">
        <v>973</v>
      </c>
      <c r="BW31" s="91">
        <v>0</v>
      </c>
      <c r="BY31" s="11">
        <f t="shared" si="16"/>
        <v>34000</v>
      </c>
      <c r="BZ31" s="11">
        <f t="shared" si="17"/>
        <v>5000</v>
      </c>
      <c r="CA31" s="13">
        <f t="shared" si="18"/>
        <v>0</v>
      </c>
      <c r="CB31" s="13">
        <f t="shared" si="19"/>
        <v>0</v>
      </c>
      <c r="CC31" s="13">
        <f t="shared" si="20"/>
        <v>19500</v>
      </c>
      <c r="CE31" s="47">
        <v>15000</v>
      </c>
      <c r="CF31" s="47">
        <v>15000</v>
      </c>
      <c r="CH31" s="61">
        <f t="shared" si="5"/>
        <v>36720</v>
      </c>
    </row>
    <row r="32" spans="1:86" ht="14.25" customHeight="1">
      <c r="A32" s="44">
        <v>190920031</v>
      </c>
      <c r="B32" s="114" t="s">
        <v>1269</v>
      </c>
      <c r="C32" s="1" t="s">
        <v>1388</v>
      </c>
      <c r="D32" s="115" t="s">
        <v>1266</v>
      </c>
      <c r="E32" s="114" t="s">
        <v>1555</v>
      </c>
      <c r="F32" s="115" t="s">
        <v>1267</v>
      </c>
      <c r="G32" s="62" t="s">
        <v>1225</v>
      </c>
      <c r="H32" s="116" t="s">
        <v>1300</v>
      </c>
      <c r="I32" s="62" t="s">
        <v>1225</v>
      </c>
      <c r="K32" s="1" t="s">
        <v>1458</v>
      </c>
      <c r="L32" s="127" t="s">
        <v>1416</v>
      </c>
      <c r="M32" s="8">
        <v>34000</v>
      </c>
      <c r="N32" s="8">
        <v>5000</v>
      </c>
      <c r="O32" s="22">
        <v>0</v>
      </c>
      <c r="P32" s="22">
        <v>0</v>
      </c>
      <c r="Q32" s="48" t="str">
        <f>INDEX(list!$E$2:$E$1000,MATCH(S32,list!$F$2:$F$1000,0))</f>
        <v>JR난부센</v>
      </c>
      <c r="R32" s="118" t="s">
        <v>1266</v>
      </c>
      <c r="S32" s="113" t="s">
        <v>225</v>
      </c>
      <c r="T32" s="118" t="s">
        <v>1267</v>
      </c>
      <c r="U32" s="48" t="str">
        <f>INDEX(list!$I$2:$I$1000,MATCH(W32,list!$J$2:$J$1000,0))</f>
        <v>니시후</v>
      </c>
      <c r="V32" s="119" t="s">
        <v>1268</v>
      </c>
      <c r="W32" s="43" t="s">
        <v>1441</v>
      </c>
      <c r="X32" s="118" t="s">
        <v>1267</v>
      </c>
      <c r="Y32" s="124" t="s">
        <v>1460</v>
      </c>
      <c r="Z32" s="48"/>
      <c r="AA32" s="118"/>
      <c r="AB32" s="113"/>
      <c r="AC32" s="118"/>
      <c r="AD32" s="48"/>
      <c r="AE32" s="119"/>
      <c r="AF32" s="43"/>
      <c r="AG32" s="118"/>
      <c r="AH32" s="117"/>
      <c r="AI32" s="45" t="s">
        <v>32</v>
      </c>
      <c r="AJ32" s="45" t="str">
        <f>INDEX(list!$B$2:$B$100,MATCH(AL32,list!$C$2:$C$100,0))</f>
        <v>후츄시</v>
      </c>
      <c r="AK32" s="115" t="s">
        <v>1266</v>
      </c>
      <c r="AL32" s="23" t="s">
        <v>1092</v>
      </c>
      <c r="AM32" s="115" t="s">
        <v>1267</v>
      </c>
      <c r="AN32" s="45" t="s">
        <v>583</v>
      </c>
      <c r="AO32" s="44">
        <v>40</v>
      </c>
      <c r="AP32" s="45" t="s">
        <v>34</v>
      </c>
      <c r="AQ32" s="44">
        <v>45</v>
      </c>
      <c r="AR32" s="45" t="s">
        <v>584</v>
      </c>
      <c r="AS32" s="44">
        <v>70</v>
      </c>
      <c r="AT32" s="120" t="s">
        <v>1307</v>
      </c>
      <c r="AU32" s="117" t="s">
        <v>1461</v>
      </c>
      <c r="AV32" s="123" t="s">
        <v>1305</v>
      </c>
      <c r="AW32" s="121" t="s">
        <v>1270</v>
      </c>
      <c r="AX32" s="5">
        <v>4</v>
      </c>
      <c r="AY32" s="5">
        <v>6</v>
      </c>
      <c r="AZ32" s="5">
        <v>1991</v>
      </c>
      <c r="BA32" s="129" t="s">
        <v>1311</v>
      </c>
      <c r="BB32" s="64" t="s">
        <v>454</v>
      </c>
      <c r="BC32" s="64" t="s">
        <v>420</v>
      </c>
      <c r="BD32" s="64" t="s">
        <v>421</v>
      </c>
      <c r="BE32" s="64" t="s">
        <v>455</v>
      </c>
      <c r="BF32" s="64" t="s">
        <v>422</v>
      </c>
      <c r="BG32" s="64" t="s">
        <v>416</v>
      </c>
      <c r="BH32" s="64"/>
      <c r="BI32" s="65"/>
      <c r="BJ32" s="65"/>
      <c r="BK32" s="65" t="s">
        <v>425</v>
      </c>
      <c r="BL32" s="65" t="s">
        <v>426</v>
      </c>
      <c r="BM32" s="65" t="s">
        <v>392</v>
      </c>
      <c r="BN32" s="65"/>
      <c r="BO32" s="65"/>
      <c r="BR32" s="111" t="s">
        <v>1171</v>
      </c>
      <c r="BS32" s="67" t="s">
        <v>971</v>
      </c>
      <c r="BT32" s="67" t="s">
        <v>972</v>
      </c>
      <c r="BU32" s="68">
        <v>100</v>
      </c>
      <c r="BV32" s="91" t="s">
        <v>973</v>
      </c>
      <c r="BW32" s="91">
        <v>0</v>
      </c>
      <c r="BY32" s="11">
        <f t="shared" si="16"/>
        <v>34000</v>
      </c>
      <c r="BZ32" s="11">
        <f t="shared" si="17"/>
        <v>5000</v>
      </c>
      <c r="CA32" s="13">
        <f t="shared" si="18"/>
        <v>0</v>
      </c>
      <c r="CB32" s="13">
        <f t="shared" si="19"/>
        <v>0</v>
      </c>
      <c r="CC32" s="13">
        <f t="shared" si="20"/>
        <v>19500</v>
      </c>
      <c r="CE32" s="47">
        <v>15000</v>
      </c>
      <c r="CF32" s="47">
        <v>15000</v>
      </c>
      <c r="CH32" s="61">
        <f t="shared" si="5"/>
        <v>36720</v>
      </c>
    </row>
    <row r="33" spans="1:86" ht="14.25" customHeight="1">
      <c r="A33" s="44">
        <v>190920032</v>
      </c>
      <c r="B33" s="114" t="s">
        <v>1269</v>
      </c>
      <c r="C33" s="1" t="s">
        <v>1389</v>
      </c>
      <c r="D33" s="115" t="s">
        <v>1266</v>
      </c>
      <c r="E33" s="114" t="s">
        <v>1555</v>
      </c>
      <c r="F33" s="115" t="s">
        <v>1267</v>
      </c>
      <c r="G33" s="62" t="s">
        <v>1225</v>
      </c>
      <c r="H33" s="116" t="s">
        <v>1459</v>
      </c>
      <c r="I33" s="62" t="s">
        <v>1225</v>
      </c>
      <c r="K33" s="1" t="s">
        <v>1458</v>
      </c>
      <c r="L33" s="127" t="s">
        <v>1417</v>
      </c>
      <c r="M33" s="8">
        <v>36000</v>
      </c>
      <c r="N33" s="8">
        <v>5000</v>
      </c>
      <c r="O33" s="22">
        <v>0</v>
      </c>
      <c r="P33" s="22">
        <v>0</v>
      </c>
      <c r="Q33" s="48" t="str">
        <f>INDEX(list!$E$2:$E$1000,MATCH(S33,list!$F$2:$F$1000,0))</f>
        <v>JR난부센</v>
      </c>
      <c r="R33" s="118" t="s">
        <v>1266</v>
      </c>
      <c r="S33" s="113" t="s">
        <v>225</v>
      </c>
      <c r="T33" s="118" t="s">
        <v>1267</v>
      </c>
      <c r="U33" s="48" t="str">
        <f>INDEX(list!$I$2:$I$1000,MATCH(W33,list!$J$2:$J$1000,0))</f>
        <v>니시후</v>
      </c>
      <c r="V33" s="119" t="s">
        <v>1268</v>
      </c>
      <c r="W33" s="43" t="s">
        <v>1441</v>
      </c>
      <c r="X33" s="118" t="s">
        <v>1267</v>
      </c>
      <c r="Y33" s="124" t="s">
        <v>1460</v>
      </c>
      <c r="Z33" s="48"/>
      <c r="AA33" s="118"/>
      <c r="AB33" s="113"/>
      <c r="AC33" s="118"/>
      <c r="AD33" s="48"/>
      <c r="AE33" s="119"/>
      <c r="AF33" s="43"/>
      <c r="AG33" s="118"/>
      <c r="AH33" s="117"/>
      <c r="AI33" s="45" t="s">
        <v>32</v>
      </c>
      <c r="AJ33" s="45" t="str">
        <f>INDEX(list!$B$2:$B$100,MATCH(AL33,list!$C$2:$C$100,0))</f>
        <v>후츄시</v>
      </c>
      <c r="AK33" s="115" t="s">
        <v>1266</v>
      </c>
      <c r="AL33" s="23" t="s">
        <v>1092</v>
      </c>
      <c r="AM33" s="115" t="s">
        <v>1267</v>
      </c>
      <c r="AN33" s="45" t="s">
        <v>583</v>
      </c>
      <c r="AO33" s="44">
        <v>40</v>
      </c>
      <c r="AP33" s="45" t="s">
        <v>34</v>
      </c>
      <c r="AQ33" s="44">
        <v>45</v>
      </c>
      <c r="AR33" s="45" t="s">
        <v>584</v>
      </c>
      <c r="AS33" s="44">
        <v>70</v>
      </c>
      <c r="AT33" s="120" t="s">
        <v>1307</v>
      </c>
      <c r="AU33" s="117" t="s">
        <v>1461</v>
      </c>
      <c r="AV33" s="123" t="s">
        <v>1305</v>
      </c>
      <c r="AW33" s="121" t="s">
        <v>1270</v>
      </c>
      <c r="AX33" s="5">
        <v>6</v>
      </c>
      <c r="AY33" s="5">
        <v>6</v>
      </c>
      <c r="AZ33" s="5">
        <v>1991</v>
      </c>
      <c r="BA33" s="129" t="s">
        <v>1311</v>
      </c>
      <c r="BB33" s="64" t="s">
        <v>454</v>
      </c>
      <c r="BC33" s="64" t="s">
        <v>420</v>
      </c>
      <c r="BD33" s="64" t="s">
        <v>421</v>
      </c>
      <c r="BE33" s="64" t="s">
        <v>455</v>
      </c>
      <c r="BF33" s="64" t="s">
        <v>422</v>
      </c>
      <c r="BG33" s="64" t="s">
        <v>416</v>
      </c>
      <c r="BH33" s="64"/>
      <c r="BI33" s="65"/>
      <c r="BJ33" s="65"/>
      <c r="BK33" s="65" t="s">
        <v>425</v>
      </c>
      <c r="BL33" s="65" t="s">
        <v>426</v>
      </c>
      <c r="BM33" s="65" t="s">
        <v>392</v>
      </c>
      <c r="BN33" s="65"/>
      <c r="BO33" s="65"/>
      <c r="BR33" s="111" t="s">
        <v>1171</v>
      </c>
      <c r="BS33" s="67" t="s">
        <v>971</v>
      </c>
      <c r="BT33" s="67" t="s">
        <v>972</v>
      </c>
      <c r="BU33" s="68">
        <v>100</v>
      </c>
      <c r="BV33" s="91" t="s">
        <v>973</v>
      </c>
      <c r="BW33" s="91">
        <v>0</v>
      </c>
      <c r="BY33" s="11">
        <f t="shared" si="16"/>
        <v>36000</v>
      </c>
      <c r="BZ33" s="11">
        <f t="shared" si="17"/>
        <v>5000</v>
      </c>
      <c r="CA33" s="13">
        <f t="shared" si="18"/>
        <v>0</v>
      </c>
      <c r="CB33" s="13">
        <f t="shared" si="19"/>
        <v>0</v>
      </c>
      <c r="CC33" s="13">
        <f t="shared" si="20"/>
        <v>20500</v>
      </c>
      <c r="CE33" s="47">
        <v>15000</v>
      </c>
      <c r="CF33" s="47">
        <v>15000</v>
      </c>
      <c r="CH33" s="61">
        <f t="shared" si="5"/>
        <v>38880</v>
      </c>
    </row>
    <row r="34" spans="1:86" ht="14.25" customHeight="1">
      <c r="A34" s="44">
        <v>190920033</v>
      </c>
      <c r="B34" s="114" t="s">
        <v>1269</v>
      </c>
      <c r="C34" s="1" t="s">
        <v>1556</v>
      </c>
      <c r="D34" s="115" t="s">
        <v>1266</v>
      </c>
      <c r="E34" s="114" t="s">
        <v>1557</v>
      </c>
      <c r="F34" s="115" t="s">
        <v>1267</v>
      </c>
      <c r="G34" s="62" t="s">
        <v>1225</v>
      </c>
      <c r="H34" s="116" t="s">
        <v>1300</v>
      </c>
      <c r="I34" s="62" t="s">
        <v>1225</v>
      </c>
      <c r="K34" s="1" t="s">
        <v>1463</v>
      </c>
      <c r="L34" s="127" t="s">
        <v>1418</v>
      </c>
      <c r="M34" s="8">
        <v>47000</v>
      </c>
      <c r="N34" s="8">
        <v>3000</v>
      </c>
      <c r="O34" s="22">
        <v>0</v>
      </c>
      <c r="P34" s="22">
        <v>0</v>
      </c>
      <c r="Q34" s="48" t="str">
        <f>INDEX(list!$E$2:$E$1000,MATCH(S34,list!$F$2:$F$1000,0))</f>
        <v>세이부이케부쿠로센</v>
      </c>
      <c r="R34" s="118" t="s">
        <v>1266</v>
      </c>
      <c r="S34" s="113" t="s">
        <v>173</v>
      </c>
      <c r="T34" s="118" t="s">
        <v>1267</v>
      </c>
      <c r="U34" s="48" t="str">
        <f>INDEX(list!$I$2:$I$1000,MATCH(W34,list!$J$2:$J$1000,0))</f>
        <v>히가시쿠루메</v>
      </c>
      <c r="V34" s="119" t="s">
        <v>1268</v>
      </c>
      <c r="W34" s="43" t="s">
        <v>1464</v>
      </c>
      <c r="X34" s="118" t="s">
        <v>1267</v>
      </c>
      <c r="Y34" s="124" t="s">
        <v>1465</v>
      </c>
      <c r="Z34" s="48"/>
      <c r="AA34" s="118"/>
      <c r="AB34" s="113"/>
      <c r="AC34" s="118"/>
      <c r="AD34" s="48"/>
      <c r="AE34" s="119"/>
      <c r="AF34" s="43"/>
      <c r="AG34" s="118"/>
      <c r="AH34" s="117"/>
      <c r="AI34" s="45" t="s">
        <v>32</v>
      </c>
      <c r="AJ34" s="45" t="str">
        <f>INDEX(list!$B$2:$B$100,MATCH(AL34,list!$C$2:$C$100,0))</f>
        <v>히가시쿠루메시</v>
      </c>
      <c r="AK34" s="115" t="s">
        <v>1266</v>
      </c>
      <c r="AL34" s="23" t="s">
        <v>1088</v>
      </c>
      <c r="AM34" s="115" t="s">
        <v>1267</v>
      </c>
      <c r="AN34" s="45" t="s">
        <v>583</v>
      </c>
      <c r="AO34" s="44">
        <v>55</v>
      </c>
      <c r="AP34" s="45" t="s">
        <v>34</v>
      </c>
      <c r="AQ34" s="44">
        <v>65</v>
      </c>
      <c r="AR34" s="45" t="s">
        <v>1467</v>
      </c>
      <c r="AS34" s="44">
        <v>60</v>
      </c>
      <c r="AT34" s="120" t="s">
        <v>1303</v>
      </c>
      <c r="AU34" s="117" t="s">
        <v>1468</v>
      </c>
      <c r="AV34" s="123" t="s">
        <v>1305</v>
      </c>
      <c r="AW34" s="121" t="s">
        <v>1270</v>
      </c>
      <c r="AX34" s="5">
        <v>3</v>
      </c>
      <c r="AY34" s="5">
        <v>3</v>
      </c>
      <c r="AZ34" s="5">
        <v>1994</v>
      </c>
      <c r="BA34" s="129" t="s">
        <v>1311</v>
      </c>
      <c r="BB34" s="64" t="s">
        <v>454</v>
      </c>
      <c r="BC34" s="64" t="s">
        <v>420</v>
      </c>
      <c r="BD34" s="64" t="s">
        <v>421</v>
      </c>
      <c r="BE34" s="64" t="s">
        <v>455</v>
      </c>
      <c r="BF34" s="64" t="s">
        <v>422</v>
      </c>
      <c r="BG34" s="64"/>
      <c r="BH34" s="64"/>
      <c r="BI34" s="65"/>
      <c r="BJ34" s="65"/>
      <c r="BK34" s="65" t="s">
        <v>425</v>
      </c>
      <c r="BL34" s="65" t="s">
        <v>426</v>
      </c>
      <c r="BM34" s="65" t="s">
        <v>392</v>
      </c>
      <c r="BN34" s="65"/>
      <c r="BO34" s="65"/>
      <c r="BR34" s="111" t="s">
        <v>1171</v>
      </c>
      <c r="BS34" s="67" t="s">
        <v>971</v>
      </c>
      <c r="BT34" s="67" t="s">
        <v>972</v>
      </c>
      <c r="BU34" s="68">
        <v>50</v>
      </c>
      <c r="BV34" s="91" t="s">
        <v>973</v>
      </c>
      <c r="BW34" s="91">
        <v>0</v>
      </c>
      <c r="BY34" s="11">
        <f t="shared" si="16"/>
        <v>47000</v>
      </c>
      <c r="BZ34" s="11">
        <f t="shared" si="17"/>
        <v>3000</v>
      </c>
      <c r="CA34" s="13">
        <f t="shared" si="18"/>
        <v>0</v>
      </c>
      <c r="CB34" s="13">
        <f t="shared" si="19"/>
        <v>0</v>
      </c>
      <c r="CC34" s="13">
        <f t="shared" si="20"/>
        <v>25000</v>
      </c>
      <c r="CE34" s="47">
        <v>15000</v>
      </c>
      <c r="CF34" s="47">
        <v>15000</v>
      </c>
      <c r="CH34" s="61">
        <f t="shared" si="5"/>
        <v>50760</v>
      </c>
    </row>
    <row r="35" spans="1:86" ht="14.25" customHeight="1">
      <c r="A35" s="44">
        <v>190920034</v>
      </c>
      <c r="B35" s="114" t="s">
        <v>1269</v>
      </c>
      <c r="C35" s="1" t="s">
        <v>1558</v>
      </c>
      <c r="D35" s="115" t="s">
        <v>1266</v>
      </c>
      <c r="E35" s="114" t="s">
        <v>1559</v>
      </c>
      <c r="F35" s="115" t="s">
        <v>1267</v>
      </c>
      <c r="G35" s="62" t="s">
        <v>1225</v>
      </c>
      <c r="H35" s="116" t="s">
        <v>1300</v>
      </c>
      <c r="I35" s="62" t="s">
        <v>1225</v>
      </c>
      <c r="K35" s="1" t="s">
        <v>1469</v>
      </c>
      <c r="L35" s="127" t="s">
        <v>1419</v>
      </c>
      <c r="M35" s="8">
        <v>26000</v>
      </c>
      <c r="N35" s="8">
        <v>4000</v>
      </c>
      <c r="O35" s="22">
        <v>0</v>
      </c>
      <c r="P35" s="22">
        <v>0</v>
      </c>
      <c r="Q35" s="48" t="str">
        <f>INDEX(list!$E$2:$E$1000,MATCH(S35,list!$F$2:$F$1000,0))</f>
        <v>JR추오센</v>
      </c>
      <c r="R35" s="118" t="s">
        <v>1266</v>
      </c>
      <c r="S35" s="113" t="s">
        <v>223</v>
      </c>
      <c r="T35" s="118" t="s">
        <v>1267</v>
      </c>
      <c r="U35" s="48" t="str">
        <f>INDEX(list!$I$2:$I$1000,MATCH(W35,list!$J$2:$J$1000,0))</f>
        <v>히노</v>
      </c>
      <c r="V35" s="119" t="s">
        <v>1268</v>
      </c>
      <c r="W35" s="43" t="s">
        <v>1470</v>
      </c>
      <c r="X35" s="118" t="s">
        <v>1267</v>
      </c>
      <c r="Y35" s="124" t="s">
        <v>1447</v>
      </c>
      <c r="Z35" s="48"/>
      <c r="AA35" s="118"/>
      <c r="AB35" s="113"/>
      <c r="AC35" s="118"/>
      <c r="AD35" s="48"/>
      <c r="AE35" s="119"/>
      <c r="AF35" s="43"/>
      <c r="AG35" s="118"/>
      <c r="AH35" s="117"/>
      <c r="AI35" s="45" t="s">
        <v>32</v>
      </c>
      <c r="AJ35" s="45" t="str">
        <f>INDEX(list!$B$2:$B$100,MATCH(AL35,list!$C$2:$C$100,0))</f>
        <v>히노시</v>
      </c>
      <c r="AK35" s="115" t="s">
        <v>1266</v>
      </c>
      <c r="AL35" s="23" t="s">
        <v>1091</v>
      </c>
      <c r="AM35" s="115" t="s">
        <v>1267</v>
      </c>
      <c r="AN35" s="45" t="s">
        <v>583</v>
      </c>
      <c r="AO35" s="44">
        <v>40</v>
      </c>
      <c r="AP35" s="45" t="s">
        <v>34</v>
      </c>
      <c r="AQ35" s="44">
        <v>65</v>
      </c>
      <c r="AR35" s="45" t="s">
        <v>584</v>
      </c>
      <c r="AS35" s="44">
        <v>65</v>
      </c>
      <c r="AT35" s="120" t="s">
        <v>1307</v>
      </c>
      <c r="AU35" s="117" t="s">
        <v>1472</v>
      </c>
      <c r="AV35" s="123" t="s">
        <v>1473</v>
      </c>
      <c r="AW35" s="121" t="s">
        <v>1270</v>
      </c>
      <c r="AX35" s="5">
        <v>1</v>
      </c>
      <c r="AY35" s="5">
        <v>3</v>
      </c>
      <c r="AZ35" s="5">
        <v>1989</v>
      </c>
      <c r="BA35" s="126" t="s">
        <v>1306</v>
      </c>
      <c r="BB35" s="64" t="s">
        <v>454</v>
      </c>
      <c r="BC35" s="64" t="s">
        <v>420</v>
      </c>
      <c r="BD35" s="64"/>
      <c r="BE35" s="64" t="s">
        <v>455</v>
      </c>
      <c r="BF35" s="64" t="s">
        <v>422</v>
      </c>
      <c r="BG35" s="64"/>
      <c r="BH35" s="64"/>
      <c r="BI35" s="65"/>
      <c r="BJ35" s="65"/>
      <c r="BK35" s="65" t="s">
        <v>425</v>
      </c>
      <c r="BL35" s="65" t="s">
        <v>426</v>
      </c>
      <c r="BM35" s="65"/>
      <c r="BN35" s="65"/>
      <c r="BO35" s="65"/>
      <c r="BR35" s="111" t="s">
        <v>1171</v>
      </c>
      <c r="BS35" s="67" t="s">
        <v>971</v>
      </c>
      <c r="BT35" s="67" t="s">
        <v>972</v>
      </c>
      <c r="BU35" s="68">
        <v>100</v>
      </c>
      <c r="BV35" s="91" t="s">
        <v>973</v>
      </c>
      <c r="BW35" s="91">
        <v>0</v>
      </c>
      <c r="BY35" s="11">
        <f t="shared" si="16"/>
        <v>26000</v>
      </c>
      <c r="BZ35" s="11">
        <f t="shared" si="17"/>
        <v>4000</v>
      </c>
      <c r="CA35" s="13">
        <f t="shared" si="18"/>
        <v>0</v>
      </c>
      <c r="CB35" s="13">
        <f t="shared" si="19"/>
        <v>0</v>
      </c>
      <c r="CC35" s="13">
        <f t="shared" si="20"/>
        <v>15000</v>
      </c>
      <c r="CE35" s="47">
        <v>15000</v>
      </c>
      <c r="CF35" s="47">
        <v>15000</v>
      </c>
      <c r="CH35" s="61">
        <f t="shared" si="5"/>
        <v>28080.000000000004</v>
      </c>
    </row>
    <row r="36" spans="1:86" ht="14.25" customHeight="1">
      <c r="A36" s="44">
        <v>190920035</v>
      </c>
      <c r="B36" s="114" t="s">
        <v>1269</v>
      </c>
      <c r="C36" s="1" t="s">
        <v>1390</v>
      </c>
      <c r="D36" s="115" t="s">
        <v>1266</v>
      </c>
      <c r="E36" s="114" t="s">
        <v>1559</v>
      </c>
      <c r="F36" s="115" t="s">
        <v>1267</v>
      </c>
      <c r="G36" s="62" t="s">
        <v>1225</v>
      </c>
      <c r="H36" s="116" t="s">
        <v>1300</v>
      </c>
      <c r="I36" s="62" t="s">
        <v>1225</v>
      </c>
      <c r="K36" s="1" t="s">
        <v>1469</v>
      </c>
      <c r="L36" s="127" t="s">
        <v>1420</v>
      </c>
      <c r="M36" s="8">
        <v>30000</v>
      </c>
      <c r="N36" s="8">
        <v>4000</v>
      </c>
      <c r="O36" s="22">
        <v>0</v>
      </c>
      <c r="P36" s="22">
        <v>0</v>
      </c>
      <c r="Q36" s="48" t="str">
        <f>INDEX(list!$E$2:$E$1000,MATCH(S36,list!$F$2:$F$1000,0))</f>
        <v>JR추오센</v>
      </c>
      <c r="R36" s="118" t="s">
        <v>1266</v>
      </c>
      <c r="S36" s="113" t="s">
        <v>223</v>
      </c>
      <c r="T36" s="118" t="s">
        <v>1267</v>
      </c>
      <c r="U36" s="48" t="str">
        <f>INDEX(list!$I$2:$I$1000,MATCH(W36,list!$J$2:$J$1000,0))</f>
        <v>히노</v>
      </c>
      <c r="V36" s="119" t="s">
        <v>1268</v>
      </c>
      <c r="W36" s="43" t="s">
        <v>1470</v>
      </c>
      <c r="X36" s="118" t="s">
        <v>1267</v>
      </c>
      <c r="Y36" s="124" t="s">
        <v>1447</v>
      </c>
      <c r="Z36" s="48"/>
      <c r="AA36" s="118"/>
      <c r="AB36" s="113"/>
      <c r="AC36" s="118"/>
      <c r="AD36" s="48"/>
      <c r="AE36" s="119"/>
      <c r="AF36" s="43"/>
      <c r="AG36" s="118"/>
      <c r="AH36" s="117"/>
      <c r="AI36" s="45" t="s">
        <v>32</v>
      </c>
      <c r="AJ36" s="45" t="str">
        <f>INDEX(list!$B$2:$B$100,MATCH(AL36,list!$C$2:$C$100,0))</f>
        <v>히노시</v>
      </c>
      <c r="AK36" s="115" t="s">
        <v>1266</v>
      </c>
      <c r="AL36" s="23" t="s">
        <v>1091</v>
      </c>
      <c r="AM36" s="115" t="s">
        <v>1267</v>
      </c>
      <c r="AN36" s="45" t="s">
        <v>583</v>
      </c>
      <c r="AO36" s="44">
        <v>40</v>
      </c>
      <c r="AP36" s="45" t="s">
        <v>34</v>
      </c>
      <c r="AQ36" s="44">
        <v>65</v>
      </c>
      <c r="AR36" s="45" t="s">
        <v>584</v>
      </c>
      <c r="AS36" s="44">
        <v>65</v>
      </c>
      <c r="AT36" s="120" t="s">
        <v>1307</v>
      </c>
      <c r="AU36" s="117" t="s">
        <v>1461</v>
      </c>
      <c r="AV36" s="123" t="s">
        <v>1473</v>
      </c>
      <c r="AW36" s="121" t="s">
        <v>1270</v>
      </c>
      <c r="AX36" s="5">
        <v>2</v>
      </c>
      <c r="AY36" s="5">
        <v>3</v>
      </c>
      <c r="AZ36" s="5">
        <v>1989</v>
      </c>
      <c r="BA36" s="126" t="s">
        <v>1306</v>
      </c>
      <c r="BB36" s="64" t="s">
        <v>454</v>
      </c>
      <c r="BC36" s="64" t="s">
        <v>420</v>
      </c>
      <c r="BD36" s="64" t="s">
        <v>421</v>
      </c>
      <c r="BE36" s="64" t="s">
        <v>455</v>
      </c>
      <c r="BF36" s="64" t="s">
        <v>422</v>
      </c>
      <c r="BG36" s="64"/>
      <c r="BH36" s="64"/>
      <c r="BI36" s="65"/>
      <c r="BJ36" s="65"/>
      <c r="BK36" s="65" t="s">
        <v>425</v>
      </c>
      <c r="BL36" s="65" t="s">
        <v>426</v>
      </c>
      <c r="BM36" s="65"/>
      <c r="BN36" s="65"/>
      <c r="BO36" s="65"/>
      <c r="BR36" s="111" t="s">
        <v>1171</v>
      </c>
      <c r="BS36" s="67" t="s">
        <v>971</v>
      </c>
      <c r="BT36" s="67" t="s">
        <v>972</v>
      </c>
      <c r="BU36" s="68">
        <v>200</v>
      </c>
      <c r="BV36" s="91" t="s">
        <v>973</v>
      </c>
      <c r="BW36" s="91">
        <v>0</v>
      </c>
      <c r="BY36" s="11">
        <f t="shared" si="16"/>
        <v>30000</v>
      </c>
      <c r="BZ36" s="11">
        <f t="shared" si="17"/>
        <v>4000</v>
      </c>
      <c r="CA36" s="13">
        <f t="shared" si="18"/>
        <v>0</v>
      </c>
      <c r="CB36" s="13">
        <f t="shared" si="19"/>
        <v>0</v>
      </c>
      <c r="CC36" s="13">
        <f t="shared" si="20"/>
        <v>17000</v>
      </c>
      <c r="CE36" s="47">
        <v>15000</v>
      </c>
      <c r="CF36" s="47">
        <v>15000</v>
      </c>
      <c r="CH36" s="61">
        <f t="shared" si="5"/>
        <v>32400.000000000004</v>
      </c>
    </row>
    <row r="37" spans="1:86" ht="14.25" customHeight="1">
      <c r="A37" s="44">
        <v>190920036</v>
      </c>
      <c r="B37" s="114" t="s">
        <v>1269</v>
      </c>
      <c r="C37" s="1" t="s">
        <v>1560</v>
      </c>
      <c r="D37" s="115" t="s">
        <v>1266</v>
      </c>
      <c r="E37" s="114" t="s">
        <v>1561</v>
      </c>
      <c r="F37" s="115" t="s">
        <v>1267</v>
      </c>
      <c r="G37" s="62" t="s">
        <v>1225</v>
      </c>
      <c r="H37" s="116" t="s">
        <v>1300</v>
      </c>
      <c r="I37" s="62" t="s">
        <v>1225</v>
      </c>
      <c r="K37" s="1" t="s">
        <v>1474</v>
      </c>
      <c r="L37" s="127" t="s">
        <v>1421</v>
      </c>
      <c r="M37" s="8">
        <v>57000</v>
      </c>
      <c r="N37" s="8">
        <v>5000</v>
      </c>
      <c r="O37" s="22">
        <v>0</v>
      </c>
      <c r="P37" s="22">
        <v>0</v>
      </c>
      <c r="Q37" s="48" t="str">
        <f>INDEX(list!$E$2:$E$1000,MATCH(S37,list!$F$2:$F$1000,0))</f>
        <v>오다큐센</v>
      </c>
      <c r="R37" s="118" t="s">
        <v>1266</v>
      </c>
      <c r="S37" s="113" t="s">
        <v>1476</v>
      </c>
      <c r="T37" s="118" t="s">
        <v>1267</v>
      </c>
      <c r="U37" s="48" t="str">
        <f>INDEX(list!$I$2:$I$1000,MATCH(W37,list!$J$2:$J$1000,0))</f>
        <v>츠루카와</v>
      </c>
      <c r="V37" s="119" t="s">
        <v>1268</v>
      </c>
      <c r="W37" s="43" t="s">
        <v>1475</v>
      </c>
      <c r="X37" s="118" t="s">
        <v>1267</v>
      </c>
      <c r="Y37" s="124" t="s">
        <v>1478</v>
      </c>
      <c r="Z37" s="48"/>
      <c r="AA37" s="118"/>
      <c r="AB37" s="113"/>
      <c r="AC37" s="118"/>
      <c r="AD37" s="48"/>
      <c r="AE37" s="119"/>
      <c r="AF37" s="43"/>
      <c r="AG37" s="118"/>
      <c r="AH37" s="117"/>
      <c r="AI37" s="45" t="s">
        <v>32</v>
      </c>
      <c r="AJ37" s="45" t="str">
        <f>INDEX(list!$B$2:$B$100,MATCH(AL37,list!$C$2:$C$100,0))</f>
        <v>마치다시</v>
      </c>
      <c r="AK37" s="115" t="s">
        <v>1266</v>
      </c>
      <c r="AL37" s="23" t="s">
        <v>1095</v>
      </c>
      <c r="AM37" s="115" t="s">
        <v>1267</v>
      </c>
      <c r="AN37" s="45" t="s">
        <v>583</v>
      </c>
      <c r="AO37" s="44">
        <v>50</v>
      </c>
      <c r="AP37" s="45" t="s">
        <v>34</v>
      </c>
      <c r="AQ37" s="44">
        <v>55</v>
      </c>
      <c r="AR37" s="45" t="s">
        <v>584</v>
      </c>
      <c r="AS37" s="44">
        <v>80</v>
      </c>
      <c r="AT37" s="120" t="s">
        <v>1443</v>
      </c>
      <c r="AU37" s="117" t="s">
        <v>1479</v>
      </c>
      <c r="AV37" s="123" t="s">
        <v>1305</v>
      </c>
      <c r="AW37" s="121" t="s">
        <v>1270</v>
      </c>
      <c r="AX37" s="5">
        <v>2</v>
      </c>
      <c r="AY37" s="5">
        <v>3</v>
      </c>
      <c r="AZ37" s="5">
        <v>1989</v>
      </c>
      <c r="BA37" s="126" t="s">
        <v>1331</v>
      </c>
      <c r="BB37" s="64" t="s">
        <v>454</v>
      </c>
      <c r="BC37" s="64" t="s">
        <v>420</v>
      </c>
      <c r="BD37" s="64" t="s">
        <v>421</v>
      </c>
      <c r="BE37" s="64" t="s">
        <v>455</v>
      </c>
      <c r="BF37" s="64" t="s">
        <v>422</v>
      </c>
      <c r="BG37" s="64"/>
      <c r="BH37" s="64"/>
      <c r="BI37" s="65" t="s">
        <v>423</v>
      </c>
      <c r="BJ37" s="65" t="s">
        <v>417</v>
      </c>
      <c r="BK37" s="65"/>
      <c r="BL37" s="65" t="s">
        <v>426</v>
      </c>
      <c r="BM37" s="65" t="s">
        <v>392</v>
      </c>
      <c r="BN37" s="65" t="s">
        <v>424</v>
      </c>
      <c r="BO37" s="65"/>
      <c r="BR37" s="111" t="s">
        <v>1171</v>
      </c>
      <c r="BS37" s="67" t="s">
        <v>971</v>
      </c>
      <c r="BT37" s="67" t="s">
        <v>972</v>
      </c>
      <c r="BU37" s="68">
        <v>100</v>
      </c>
      <c r="BV37" s="91" t="s">
        <v>973</v>
      </c>
      <c r="BW37" s="91">
        <v>0</v>
      </c>
      <c r="BY37" s="11">
        <f t="shared" si="16"/>
        <v>57000</v>
      </c>
      <c r="BZ37" s="11">
        <f t="shared" si="17"/>
        <v>5000</v>
      </c>
      <c r="CA37" s="13">
        <f t="shared" si="18"/>
        <v>0</v>
      </c>
      <c r="CB37" s="13">
        <f t="shared" si="19"/>
        <v>0</v>
      </c>
      <c r="CC37" s="13">
        <f t="shared" si="20"/>
        <v>31000</v>
      </c>
      <c r="CE37" s="47">
        <v>15000</v>
      </c>
      <c r="CF37" s="47">
        <v>15000</v>
      </c>
      <c r="CH37" s="61">
        <f t="shared" si="5"/>
        <v>61560.000000000007</v>
      </c>
    </row>
    <row r="38" spans="1:86" ht="14.25" customHeight="1">
      <c r="A38" s="44">
        <v>190920037</v>
      </c>
      <c r="B38" s="114" t="s">
        <v>1269</v>
      </c>
      <c r="C38" s="1" t="s">
        <v>1391</v>
      </c>
      <c r="D38" s="115" t="s">
        <v>1266</v>
      </c>
      <c r="E38" s="114" t="s">
        <v>1561</v>
      </c>
      <c r="F38" s="115" t="s">
        <v>1267</v>
      </c>
      <c r="G38" s="62" t="s">
        <v>1225</v>
      </c>
      <c r="H38" s="116" t="s">
        <v>1300</v>
      </c>
      <c r="I38" s="62" t="s">
        <v>1225</v>
      </c>
      <c r="K38" s="1" t="s">
        <v>1474</v>
      </c>
      <c r="L38" s="127" t="s">
        <v>1422</v>
      </c>
      <c r="M38" s="8">
        <v>38000</v>
      </c>
      <c r="N38" s="8">
        <v>5000</v>
      </c>
      <c r="O38" s="22">
        <v>0</v>
      </c>
      <c r="P38" s="22">
        <v>0</v>
      </c>
      <c r="Q38" s="48" t="str">
        <f>INDEX(list!$E$2:$E$1000,MATCH(S38,list!$F$2:$F$1000,0))</f>
        <v>오다큐센</v>
      </c>
      <c r="R38" s="118" t="s">
        <v>1266</v>
      </c>
      <c r="S38" s="113" t="s">
        <v>1476</v>
      </c>
      <c r="T38" s="118" t="s">
        <v>1267</v>
      </c>
      <c r="U38" s="48" t="str">
        <f>INDEX(list!$I$2:$I$1000,MATCH(W38,list!$J$2:$J$1000,0))</f>
        <v>츠루카와</v>
      </c>
      <c r="V38" s="119" t="s">
        <v>1268</v>
      </c>
      <c r="W38" s="43" t="s">
        <v>1475</v>
      </c>
      <c r="X38" s="118" t="s">
        <v>1267</v>
      </c>
      <c r="Y38" s="124" t="s">
        <v>1478</v>
      </c>
      <c r="Z38" s="48"/>
      <c r="AA38" s="118"/>
      <c r="AB38" s="113"/>
      <c r="AC38" s="118"/>
      <c r="AD38" s="48"/>
      <c r="AE38" s="119"/>
      <c r="AF38" s="43"/>
      <c r="AG38" s="118"/>
      <c r="AH38" s="117"/>
      <c r="AI38" s="45" t="s">
        <v>32</v>
      </c>
      <c r="AJ38" s="45" t="str">
        <f>INDEX(list!$B$2:$B$100,MATCH(AL38,list!$C$2:$C$100,0))</f>
        <v>마치다시</v>
      </c>
      <c r="AK38" s="115" t="s">
        <v>1266</v>
      </c>
      <c r="AL38" s="23" t="s">
        <v>1095</v>
      </c>
      <c r="AM38" s="115" t="s">
        <v>1267</v>
      </c>
      <c r="AN38" s="45" t="s">
        <v>583</v>
      </c>
      <c r="AO38" s="44">
        <v>50</v>
      </c>
      <c r="AP38" s="45" t="s">
        <v>34</v>
      </c>
      <c r="AQ38" s="44">
        <v>55</v>
      </c>
      <c r="AR38" s="45" t="s">
        <v>584</v>
      </c>
      <c r="AS38" s="44">
        <v>80</v>
      </c>
      <c r="AT38" s="120" t="s">
        <v>1303</v>
      </c>
      <c r="AU38" s="117" t="s">
        <v>1480</v>
      </c>
      <c r="AV38" s="123" t="s">
        <v>1305</v>
      </c>
      <c r="AW38" s="121" t="s">
        <v>1270</v>
      </c>
      <c r="AX38" s="5">
        <v>3</v>
      </c>
      <c r="AY38" s="5">
        <v>3</v>
      </c>
      <c r="AZ38" s="5">
        <v>1989</v>
      </c>
      <c r="BA38" s="126" t="s">
        <v>1306</v>
      </c>
      <c r="BB38" s="64" t="s">
        <v>454</v>
      </c>
      <c r="BC38" s="64" t="s">
        <v>420</v>
      </c>
      <c r="BD38" s="64" t="s">
        <v>421</v>
      </c>
      <c r="BE38" s="64" t="s">
        <v>455</v>
      </c>
      <c r="BF38" s="64" t="s">
        <v>422</v>
      </c>
      <c r="BG38" s="64"/>
      <c r="BH38" s="64"/>
      <c r="BI38" s="65"/>
      <c r="BJ38" s="65" t="s">
        <v>417</v>
      </c>
      <c r="BK38" s="65" t="s">
        <v>425</v>
      </c>
      <c r="BL38" s="65" t="s">
        <v>426</v>
      </c>
      <c r="BM38" s="65" t="s">
        <v>392</v>
      </c>
      <c r="BN38" s="65"/>
      <c r="BO38" s="65"/>
      <c r="BR38" s="111" t="s">
        <v>1171</v>
      </c>
      <c r="BS38" s="67" t="s">
        <v>971</v>
      </c>
      <c r="BT38" s="67" t="s">
        <v>972</v>
      </c>
      <c r="BU38" s="68">
        <v>150</v>
      </c>
      <c r="BV38" s="91" t="s">
        <v>973</v>
      </c>
      <c r="BW38" s="91">
        <v>0</v>
      </c>
      <c r="BY38" s="11">
        <f t="shared" si="16"/>
        <v>38000</v>
      </c>
      <c r="BZ38" s="11">
        <f t="shared" si="17"/>
        <v>5000</v>
      </c>
      <c r="CA38" s="13">
        <f t="shared" si="18"/>
        <v>0</v>
      </c>
      <c r="CB38" s="13">
        <f t="shared" si="19"/>
        <v>0</v>
      </c>
      <c r="CC38" s="13">
        <f t="shared" si="20"/>
        <v>21500</v>
      </c>
      <c r="CE38" s="47">
        <v>15000</v>
      </c>
      <c r="CF38" s="47">
        <v>15000</v>
      </c>
      <c r="CH38" s="61">
        <f t="shared" si="5"/>
        <v>41040</v>
      </c>
    </row>
    <row r="39" spans="1:86" ht="14.25" customHeight="1">
      <c r="A39" s="44">
        <v>190920038</v>
      </c>
      <c r="B39" s="114" t="s">
        <v>1269</v>
      </c>
      <c r="C39" s="1" t="s">
        <v>1562</v>
      </c>
      <c r="D39" s="115" t="s">
        <v>1266</v>
      </c>
      <c r="E39" s="114" t="s">
        <v>1564</v>
      </c>
      <c r="F39" s="115" t="s">
        <v>1267</v>
      </c>
      <c r="G39" s="62" t="s">
        <v>1225</v>
      </c>
      <c r="H39" s="116" t="s">
        <v>1300</v>
      </c>
      <c r="I39" s="62" t="s">
        <v>1225</v>
      </c>
      <c r="K39" s="1" t="s">
        <v>1563</v>
      </c>
      <c r="L39" s="127" t="s">
        <v>1423</v>
      </c>
      <c r="M39" s="8">
        <v>40000</v>
      </c>
      <c r="N39" s="8">
        <v>5000</v>
      </c>
      <c r="O39" s="22">
        <v>0</v>
      </c>
      <c r="P39" s="22">
        <v>0</v>
      </c>
      <c r="Q39" s="48" t="str">
        <f>INDEX(list!$E$2:$E$1000,MATCH(S39,list!$F$2:$F$1000,0))</f>
        <v>케이오센</v>
      </c>
      <c r="R39" s="118" t="s">
        <v>1266</v>
      </c>
      <c r="S39" s="113" t="s">
        <v>546</v>
      </c>
      <c r="T39" s="118" t="s">
        <v>1267</v>
      </c>
      <c r="U39" s="48" t="str">
        <f>INDEX(list!$I$2:$I$1000,MATCH(W39,list!$J$2:$J$1000,0))</f>
        <v>케이오하치오지</v>
      </c>
      <c r="V39" s="119" t="s">
        <v>1268</v>
      </c>
      <c r="W39" s="43" t="s">
        <v>1482</v>
      </c>
      <c r="X39" s="118" t="s">
        <v>1267</v>
      </c>
      <c r="Y39" s="124" t="s">
        <v>1478</v>
      </c>
      <c r="Z39" s="48"/>
      <c r="AA39" s="118"/>
      <c r="AB39" s="113"/>
      <c r="AC39" s="118"/>
      <c r="AD39" s="48"/>
      <c r="AE39" s="119"/>
      <c r="AF39" s="43"/>
      <c r="AG39" s="118"/>
      <c r="AH39" s="117"/>
      <c r="AI39" s="45" t="s">
        <v>32</v>
      </c>
      <c r="AJ39" s="45" t="str">
        <f>INDEX(list!$B$2:$B$100,MATCH(AL39,list!$C$2:$C$100,0))</f>
        <v>하치오지시</v>
      </c>
      <c r="AK39" s="115" t="s">
        <v>1266</v>
      </c>
      <c r="AL39" s="23" t="s">
        <v>1085</v>
      </c>
      <c r="AM39" s="115" t="s">
        <v>1267</v>
      </c>
      <c r="AN39" s="45" t="s">
        <v>583</v>
      </c>
      <c r="AO39" s="44">
        <v>55</v>
      </c>
      <c r="AP39" s="45" t="s">
        <v>34</v>
      </c>
      <c r="AQ39" s="44">
        <v>65</v>
      </c>
      <c r="AR39" s="45" t="s">
        <v>584</v>
      </c>
      <c r="AS39" s="44">
        <v>80</v>
      </c>
      <c r="AT39" s="120" t="s">
        <v>1303</v>
      </c>
      <c r="AU39" s="117" t="s">
        <v>1484</v>
      </c>
      <c r="AV39" s="123" t="s">
        <v>1438</v>
      </c>
      <c r="AW39" s="121" t="s">
        <v>1270</v>
      </c>
      <c r="AX39" s="5">
        <v>4</v>
      </c>
      <c r="AY39" s="5">
        <v>5</v>
      </c>
      <c r="AZ39" s="5">
        <v>1991</v>
      </c>
      <c r="BA39" s="126" t="s">
        <v>1311</v>
      </c>
      <c r="BB39" s="64" t="s">
        <v>454</v>
      </c>
      <c r="BC39" s="64" t="s">
        <v>420</v>
      </c>
      <c r="BD39" s="64" t="s">
        <v>421</v>
      </c>
      <c r="BE39" s="64" t="s">
        <v>455</v>
      </c>
      <c r="BF39" s="64" t="s">
        <v>422</v>
      </c>
      <c r="BG39" s="64" t="s">
        <v>416</v>
      </c>
      <c r="BH39" s="64"/>
      <c r="BI39" s="65" t="s">
        <v>423</v>
      </c>
      <c r="BJ39" s="65"/>
      <c r="BK39" s="65" t="s">
        <v>425</v>
      </c>
      <c r="BL39" s="65" t="s">
        <v>426</v>
      </c>
      <c r="BM39" s="65" t="s">
        <v>392</v>
      </c>
      <c r="BN39" s="65"/>
      <c r="BO39" s="65" t="s">
        <v>418</v>
      </c>
      <c r="BR39" s="111" t="s">
        <v>1171</v>
      </c>
      <c r="BS39" s="67" t="s">
        <v>971</v>
      </c>
      <c r="BT39" s="67" t="s">
        <v>972</v>
      </c>
      <c r="BU39" s="68">
        <v>50</v>
      </c>
      <c r="BV39" s="91" t="s">
        <v>973</v>
      </c>
      <c r="BW39" s="91">
        <v>0</v>
      </c>
      <c r="BY39" s="11">
        <f t="shared" si="16"/>
        <v>40000</v>
      </c>
      <c r="BZ39" s="11">
        <f t="shared" si="17"/>
        <v>5000</v>
      </c>
      <c r="CA39" s="13">
        <f t="shared" si="18"/>
        <v>0</v>
      </c>
      <c r="CB39" s="13">
        <f t="shared" si="19"/>
        <v>0</v>
      </c>
      <c r="CC39" s="13">
        <f t="shared" si="20"/>
        <v>22500</v>
      </c>
      <c r="CE39" s="47">
        <v>15000</v>
      </c>
      <c r="CF39" s="47">
        <v>15000</v>
      </c>
      <c r="CH39" s="61">
        <f t="shared" si="5"/>
        <v>43200</v>
      </c>
    </row>
    <row r="40" spans="1:86" ht="14.25" customHeight="1">
      <c r="A40" s="44">
        <v>190920039</v>
      </c>
      <c r="B40" s="114" t="s">
        <v>1269</v>
      </c>
      <c r="C40" s="1" t="s">
        <v>1392</v>
      </c>
      <c r="D40" s="115" t="s">
        <v>1266</v>
      </c>
      <c r="E40" s="114" t="s">
        <v>1564</v>
      </c>
      <c r="F40" s="115" t="s">
        <v>1267</v>
      </c>
      <c r="G40" s="62" t="s">
        <v>1225</v>
      </c>
      <c r="H40" s="116" t="s">
        <v>1300</v>
      </c>
      <c r="I40" s="62" t="s">
        <v>1225</v>
      </c>
      <c r="K40" s="1" t="s">
        <v>1481</v>
      </c>
      <c r="L40" s="127" t="s">
        <v>1424</v>
      </c>
      <c r="M40" s="8">
        <v>40000</v>
      </c>
      <c r="N40" s="8">
        <v>5000</v>
      </c>
      <c r="O40" s="22">
        <v>0</v>
      </c>
      <c r="P40" s="22">
        <v>0</v>
      </c>
      <c r="Q40" s="48" t="str">
        <f>INDEX(list!$E$2:$E$1000,MATCH(S40,list!$F$2:$F$1000,0))</f>
        <v>케이오센</v>
      </c>
      <c r="R40" s="118" t="s">
        <v>1266</v>
      </c>
      <c r="S40" s="113" t="s">
        <v>546</v>
      </c>
      <c r="T40" s="118" t="s">
        <v>1267</v>
      </c>
      <c r="U40" s="48" t="str">
        <f>INDEX(list!$I$2:$I$1000,MATCH(W40,list!$J$2:$J$1000,0))</f>
        <v>케이오하치오지</v>
      </c>
      <c r="V40" s="119" t="s">
        <v>1268</v>
      </c>
      <c r="W40" s="43" t="s">
        <v>1482</v>
      </c>
      <c r="X40" s="118" t="s">
        <v>1267</v>
      </c>
      <c r="Y40" s="124" t="s">
        <v>1478</v>
      </c>
      <c r="Z40" s="48"/>
      <c r="AA40" s="118"/>
      <c r="AB40" s="113"/>
      <c r="AC40" s="118"/>
      <c r="AD40" s="48"/>
      <c r="AE40" s="119"/>
      <c r="AF40" s="43"/>
      <c r="AG40" s="118"/>
      <c r="AH40" s="117"/>
      <c r="AI40" s="45" t="s">
        <v>32</v>
      </c>
      <c r="AJ40" s="45" t="str">
        <f>INDEX(list!$B$2:$B$100,MATCH(AL40,list!$C$2:$C$100,0))</f>
        <v>하치오지시</v>
      </c>
      <c r="AK40" s="115" t="s">
        <v>1266</v>
      </c>
      <c r="AL40" s="23" t="s">
        <v>1085</v>
      </c>
      <c r="AM40" s="115" t="s">
        <v>1267</v>
      </c>
      <c r="AN40" s="45" t="s">
        <v>583</v>
      </c>
      <c r="AO40" s="44">
        <v>55</v>
      </c>
      <c r="AP40" s="45" t="s">
        <v>34</v>
      </c>
      <c r="AQ40" s="44">
        <v>65</v>
      </c>
      <c r="AR40" s="45" t="s">
        <v>584</v>
      </c>
      <c r="AS40" s="44">
        <v>80</v>
      </c>
      <c r="AT40" s="120" t="s">
        <v>1303</v>
      </c>
      <c r="AU40" s="117" t="s">
        <v>1484</v>
      </c>
      <c r="AV40" s="123" t="s">
        <v>1438</v>
      </c>
      <c r="AW40" s="121" t="s">
        <v>1270</v>
      </c>
      <c r="AX40" s="5">
        <v>4</v>
      </c>
      <c r="AY40" s="5">
        <v>5</v>
      </c>
      <c r="AZ40" s="5">
        <v>1991</v>
      </c>
      <c r="BA40" s="126" t="s">
        <v>1306</v>
      </c>
      <c r="BB40" s="64" t="s">
        <v>454</v>
      </c>
      <c r="BC40" s="64" t="s">
        <v>420</v>
      </c>
      <c r="BD40" s="64" t="s">
        <v>421</v>
      </c>
      <c r="BE40" s="64" t="s">
        <v>455</v>
      </c>
      <c r="BF40" s="64" t="s">
        <v>422</v>
      </c>
      <c r="BG40" s="64" t="s">
        <v>416</v>
      </c>
      <c r="BH40" s="64"/>
      <c r="BI40" s="65" t="s">
        <v>423</v>
      </c>
      <c r="BJ40" s="65"/>
      <c r="BK40" s="65" t="s">
        <v>425</v>
      </c>
      <c r="BL40" s="65" t="s">
        <v>426</v>
      </c>
      <c r="BM40" s="65" t="s">
        <v>392</v>
      </c>
      <c r="BN40" s="65"/>
      <c r="BO40" s="65" t="s">
        <v>418</v>
      </c>
      <c r="BR40" s="111" t="s">
        <v>1171</v>
      </c>
      <c r="BS40" s="67" t="s">
        <v>971</v>
      </c>
      <c r="BT40" s="67" t="s">
        <v>972</v>
      </c>
      <c r="BU40" s="68">
        <v>100</v>
      </c>
      <c r="BV40" s="91" t="s">
        <v>973</v>
      </c>
      <c r="BW40" s="91">
        <v>0</v>
      </c>
      <c r="BY40" s="11">
        <f t="shared" si="16"/>
        <v>40000</v>
      </c>
      <c r="BZ40" s="11">
        <f t="shared" si="17"/>
        <v>5000</v>
      </c>
      <c r="CA40" s="13">
        <f t="shared" si="18"/>
        <v>0</v>
      </c>
      <c r="CB40" s="13">
        <f t="shared" si="19"/>
        <v>0</v>
      </c>
      <c r="CC40" s="13">
        <f t="shared" si="20"/>
        <v>22500</v>
      </c>
      <c r="CE40" s="47">
        <v>15000</v>
      </c>
      <c r="CF40" s="47">
        <v>15000</v>
      </c>
      <c r="CH40" s="61">
        <f t="shared" si="5"/>
        <v>43200</v>
      </c>
    </row>
    <row r="41" spans="1:86" ht="14.25" customHeight="1">
      <c r="A41" s="44">
        <v>190920040</v>
      </c>
      <c r="B41" s="114" t="s">
        <v>1269</v>
      </c>
      <c r="C41" s="1" t="s">
        <v>1393</v>
      </c>
      <c r="D41" s="115" t="s">
        <v>1266</v>
      </c>
      <c r="E41" s="114" t="s">
        <v>1565</v>
      </c>
      <c r="F41" s="115" t="s">
        <v>1267</v>
      </c>
      <c r="G41" s="62" t="s">
        <v>1225</v>
      </c>
      <c r="H41" s="116" t="s">
        <v>1440</v>
      </c>
      <c r="I41" s="62" t="s">
        <v>1225</v>
      </c>
      <c r="K41" s="1" t="s">
        <v>1485</v>
      </c>
      <c r="L41" s="127" t="s">
        <v>1425</v>
      </c>
      <c r="M41" s="8">
        <v>73000</v>
      </c>
      <c r="N41" s="8">
        <v>2000</v>
      </c>
      <c r="O41" s="22">
        <v>1</v>
      </c>
      <c r="P41" s="22">
        <v>0</v>
      </c>
      <c r="Q41" s="48" t="str">
        <f>INDEX(list!$E$2:$E$1000,MATCH(S41,list!$F$2:$F$1000,0))</f>
        <v>JR추오센</v>
      </c>
      <c r="R41" s="118" t="s">
        <v>1266</v>
      </c>
      <c r="S41" s="113" t="s">
        <v>223</v>
      </c>
      <c r="T41" s="118" t="s">
        <v>1267</v>
      </c>
      <c r="U41" s="48" t="str">
        <f>INDEX(list!$I$2:$I$1000,MATCH(W41,list!$J$2:$J$1000,0))</f>
        <v>무사시코가네이</v>
      </c>
      <c r="V41" s="119" t="s">
        <v>1268</v>
      </c>
      <c r="W41" s="43" t="s">
        <v>1486</v>
      </c>
      <c r="X41" s="118" t="s">
        <v>1267</v>
      </c>
      <c r="Y41" s="124" t="s">
        <v>1487</v>
      </c>
      <c r="Z41" s="48"/>
      <c r="AA41" s="118"/>
      <c r="AB41" s="113"/>
      <c r="AC41" s="118"/>
      <c r="AD41" s="48"/>
      <c r="AE41" s="119"/>
      <c r="AF41" s="43"/>
      <c r="AG41" s="118"/>
      <c r="AH41" s="117"/>
      <c r="AI41" s="45" t="s">
        <v>32</v>
      </c>
      <c r="AJ41" s="45" t="str">
        <f>INDEX(list!$B$2:$B$100,MATCH(AL41,list!$C$2:$C$100,0))</f>
        <v>코가네이시</v>
      </c>
      <c r="AK41" s="115" t="s">
        <v>1266</v>
      </c>
      <c r="AL41" s="23" t="s">
        <v>1060</v>
      </c>
      <c r="AM41" s="115" t="s">
        <v>1267</v>
      </c>
      <c r="AN41" s="45" t="s">
        <v>583</v>
      </c>
      <c r="AO41" s="44">
        <v>50</v>
      </c>
      <c r="AP41" s="45" t="s">
        <v>34</v>
      </c>
      <c r="AQ41" s="44">
        <v>55</v>
      </c>
      <c r="AR41" s="45" t="s">
        <v>1467</v>
      </c>
      <c r="AS41" s="44">
        <v>75</v>
      </c>
      <c r="AT41" s="120" t="s">
        <v>1329</v>
      </c>
      <c r="AU41" s="117" t="s">
        <v>1488</v>
      </c>
      <c r="AV41" s="123" t="s">
        <v>1438</v>
      </c>
      <c r="AW41" s="121" t="s">
        <v>1270</v>
      </c>
      <c r="AX41" s="5">
        <v>2</v>
      </c>
      <c r="AY41" s="5">
        <v>3</v>
      </c>
      <c r="AZ41" s="5">
        <v>1989</v>
      </c>
      <c r="BA41" s="126" t="s">
        <v>1306</v>
      </c>
      <c r="BB41" s="64" t="s">
        <v>454</v>
      </c>
      <c r="BC41" s="64" t="s">
        <v>420</v>
      </c>
      <c r="BD41" s="64" t="s">
        <v>421</v>
      </c>
      <c r="BE41" s="64" t="s">
        <v>455</v>
      </c>
      <c r="BF41" s="64" t="s">
        <v>422</v>
      </c>
      <c r="BG41" s="64"/>
      <c r="BH41" s="64"/>
      <c r="BI41" s="65" t="s">
        <v>423</v>
      </c>
      <c r="BJ41" s="65" t="s">
        <v>417</v>
      </c>
      <c r="BK41" s="65"/>
      <c r="BL41" s="65" t="s">
        <v>426</v>
      </c>
      <c r="BM41" s="65" t="s">
        <v>392</v>
      </c>
      <c r="BN41" s="65"/>
      <c r="BO41" s="65" t="s">
        <v>418</v>
      </c>
      <c r="BR41" s="111" t="s">
        <v>1171</v>
      </c>
      <c r="BS41" s="67" t="s">
        <v>971</v>
      </c>
      <c r="BT41" s="67" t="s">
        <v>972</v>
      </c>
      <c r="BU41" s="68">
        <v>50</v>
      </c>
      <c r="BV41" s="91" t="s">
        <v>973</v>
      </c>
      <c r="BW41" s="91">
        <v>0</v>
      </c>
      <c r="BY41" s="11">
        <f t="shared" si="16"/>
        <v>73000</v>
      </c>
      <c r="BZ41" s="11">
        <f t="shared" si="17"/>
        <v>2000</v>
      </c>
      <c r="CA41" s="13">
        <f t="shared" si="18"/>
        <v>73000</v>
      </c>
      <c r="CB41" s="13">
        <f t="shared" si="19"/>
        <v>0</v>
      </c>
      <c r="CC41" s="13">
        <f t="shared" si="20"/>
        <v>37500</v>
      </c>
      <c r="CE41" s="47">
        <v>15000</v>
      </c>
      <c r="CF41" s="47">
        <v>15000</v>
      </c>
      <c r="CH41" s="61">
        <f t="shared" si="5"/>
        <v>78840</v>
      </c>
    </row>
    <row r="42" spans="1:86" ht="14.25" customHeight="1">
      <c r="A42" s="44">
        <v>190920041</v>
      </c>
      <c r="B42" s="114" t="s">
        <v>1269</v>
      </c>
      <c r="C42" s="1" t="s">
        <v>1394</v>
      </c>
      <c r="D42" s="115" t="s">
        <v>1266</v>
      </c>
      <c r="E42" s="114" t="s">
        <v>1565</v>
      </c>
      <c r="F42" s="115" t="s">
        <v>1267</v>
      </c>
      <c r="G42" s="62" t="s">
        <v>1225</v>
      </c>
      <c r="H42" s="116" t="s">
        <v>1440</v>
      </c>
      <c r="I42" s="62" t="s">
        <v>1225</v>
      </c>
      <c r="K42" s="1" t="s">
        <v>1485</v>
      </c>
      <c r="L42" s="127" t="s">
        <v>1426</v>
      </c>
      <c r="M42" s="8">
        <v>75000</v>
      </c>
      <c r="N42" s="8">
        <v>2000</v>
      </c>
      <c r="O42" s="22">
        <v>1</v>
      </c>
      <c r="P42" s="22">
        <v>0</v>
      </c>
      <c r="Q42" s="48" t="str">
        <f>INDEX(list!$E$2:$E$1000,MATCH(S42,list!$F$2:$F$1000,0))</f>
        <v>JR추오센</v>
      </c>
      <c r="R42" s="118" t="s">
        <v>1266</v>
      </c>
      <c r="S42" s="113" t="s">
        <v>223</v>
      </c>
      <c r="T42" s="118" t="s">
        <v>1267</v>
      </c>
      <c r="U42" s="48" t="str">
        <f>INDEX(list!$I$2:$I$1000,MATCH(W42,list!$J$2:$J$1000,0))</f>
        <v>무사시코가네이</v>
      </c>
      <c r="V42" s="119" t="s">
        <v>1268</v>
      </c>
      <c r="W42" s="43" t="s">
        <v>1486</v>
      </c>
      <c r="X42" s="118" t="s">
        <v>1267</v>
      </c>
      <c r="Y42" s="124" t="s">
        <v>1487</v>
      </c>
      <c r="Z42" s="48"/>
      <c r="AA42" s="118"/>
      <c r="AB42" s="113"/>
      <c r="AC42" s="118"/>
      <c r="AD42" s="48"/>
      <c r="AE42" s="119"/>
      <c r="AF42" s="43"/>
      <c r="AG42" s="118"/>
      <c r="AH42" s="117"/>
      <c r="AI42" s="45" t="s">
        <v>32</v>
      </c>
      <c r="AJ42" s="45" t="str">
        <f>INDEX(list!$B$2:$B$100,MATCH(AL42,list!$C$2:$C$100,0))</f>
        <v>코가네이시</v>
      </c>
      <c r="AK42" s="115" t="s">
        <v>1266</v>
      </c>
      <c r="AL42" s="23" t="s">
        <v>1060</v>
      </c>
      <c r="AM42" s="115" t="s">
        <v>1267</v>
      </c>
      <c r="AN42" s="45" t="s">
        <v>583</v>
      </c>
      <c r="AO42" s="44">
        <v>50</v>
      </c>
      <c r="AP42" s="45" t="s">
        <v>34</v>
      </c>
      <c r="AQ42" s="44">
        <v>55</v>
      </c>
      <c r="AR42" s="45" t="s">
        <v>1467</v>
      </c>
      <c r="AS42" s="44">
        <v>75</v>
      </c>
      <c r="AT42" s="120" t="s">
        <v>1329</v>
      </c>
      <c r="AU42" s="117" t="s">
        <v>1488</v>
      </c>
      <c r="AV42" s="123" t="s">
        <v>1438</v>
      </c>
      <c r="AW42" s="121" t="s">
        <v>1270</v>
      </c>
      <c r="AX42" s="5">
        <v>2</v>
      </c>
      <c r="AY42" s="5">
        <v>3</v>
      </c>
      <c r="AZ42" s="5">
        <v>1989</v>
      </c>
      <c r="BA42" s="126" t="s">
        <v>1306</v>
      </c>
      <c r="BB42" s="64" t="s">
        <v>454</v>
      </c>
      <c r="BC42" s="64" t="s">
        <v>420</v>
      </c>
      <c r="BD42" s="64" t="s">
        <v>421</v>
      </c>
      <c r="BE42" s="64" t="s">
        <v>455</v>
      </c>
      <c r="BF42" s="64" t="s">
        <v>422</v>
      </c>
      <c r="BG42" s="64"/>
      <c r="BH42" s="64"/>
      <c r="BI42" s="65" t="s">
        <v>423</v>
      </c>
      <c r="BJ42" s="65" t="s">
        <v>417</v>
      </c>
      <c r="BK42" s="65"/>
      <c r="BL42" s="65" t="s">
        <v>426</v>
      </c>
      <c r="BM42" s="65" t="s">
        <v>392</v>
      </c>
      <c r="BN42" s="65"/>
      <c r="BO42" s="65" t="s">
        <v>418</v>
      </c>
      <c r="BR42" s="111" t="s">
        <v>1171</v>
      </c>
      <c r="BS42" s="67" t="s">
        <v>971</v>
      </c>
      <c r="BT42" s="67" t="s">
        <v>972</v>
      </c>
      <c r="BU42" s="68">
        <v>50</v>
      </c>
      <c r="BV42" s="91" t="s">
        <v>973</v>
      </c>
      <c r="BW42" s="91">
        <v>0</v>
      </c>
      <c r="BY42" s="11">
        <f t="shared" si="16"/>
        <v>75000</v>
      </c>
      <c r="BZ42" s="11">
        <f t="shared" si="17"/>
        <v>2000</v>
      </c>
      <c r="CA42" s="13">
        <f t="shared" si="18"/>
        <v>75000</v>
      </c>
      <c r="CB42" s="13">
        <f t="shared" si="19"/>
        <v>0</v>
      </c>
      <c r="CC42" s="13">
        <f t="shared" si="20"/>
        <v>38500</v>
      </c>
      <c r="CE42" s="47">
        <v>15000</v>
      </c>
      <c r="CF42" s="47">
        <v>15000</v>
      </c>
      <c r="CH42" s="61">
        <f t="shared" si="5"/>
        <v>81000</v>
      </c>
    </row>
    <row r="43" spans="1:86" ht="14.25" customHeight="1">
      <c r="A43" s="44">
        <v>190920042</v>
      </c>
      <c r="B43" s="114" t="s">
        <v>1269</v>
      </c>
      <c r="C43" s="1" t="s">
        <v>1566</v>
      </c>
      <c r="D43" s="115" t="s">
        <v>1266</v>
      </c>
      <c r="E43" s="114" t="s">
        <v>1567</v>
      </c>
      <c r="F43" s="115" t="s">
        <v>1267</v>
      </c>
      <c r="G43" s="62" t="s">
        <v>1225</v>
      </c>
      <c r="H43" s="116" t="s">
        <v>1440</v>
      </c>
      <c r="I43" s="62" t="s">
        <v>1225</v>
      </c>
      <c r="K43" s="1" t="s">
        <v>1489</v>
      </c>
      <c r="L43" s="127" t="s">
        <v>1427</v>
      </c>
      <c r="M43" s="8">
        <v>105000</v>
      </c>
      <c r="N43" s="8">
        <v>5000</v>
      </c>
      <c r="O43" s="22">
        <v>1</v>
      </c>
      <c r="P43" s="22">
        <v>0</v>
      </c>
      <c r="Q43" s="48" t="str">
        <f>INDEX(list!$E$2:$E$1000,MATCH(S43,list!$F$2:$F$1000,0))</f>
        <v>JR추오센</v>
      </c>
      <c r="R43" s="118" t="s">
        <v>1266</v>
      </c>
      <c r="S43" s="113" t="s">
        <v>223</v>
      </c>
      <c r="T43" s="118" t="s">
        <v>1267</v>
      </c>
      <c r="U43" s="48" t="str">
        <f>INDEX(list!$I$2:$I$1000,MATCH(W43,list!$J$2:$J$1000,0))</f>
        <v>미타카</v>
      </c>
      <c r="V43" s="119" t="s">
        <v>1268</v>
      </c>
      <c r="W43" s="43" t="s">
        <v>1491</v>
      </c>
      <c r="X43" s="118" t="s">
        <v>1267</v>
      </c>
      <c r="Y43" s="124" t="s">
        <v>1490</v>
      </c>
      <c r="Z43" s="48"/>
      <c r="AA43" s="118"/>
      <c r="AB43" s="113"/>
      <c r="AC43" s="118"/>
      <c r="AD43" s="48"/>
      <c r="AE43" s="119"/>
      <c r="AF43" s="43"/>
      <c r="AG43" s="118"/>
      <c r="AH43" s="117"/>
      <c r="AI43" s="45" t="s">
        <v>32</v>
      </c>
      <c r="AJ43" s="45" t="str">
        <f>INDEX(list!$B$2:$B$100,MATCH(AL43,list!$C$2:$C$100,0))</f>
        <v>미타카시</v>
      </c>
      <c r="AK43" s="115" t="s">
        <v>1266</v>
      </c>
      <c r="AL43" s="23" t="s">
        <v>1097</v>
      </c>
      <c r="AM43" s="115" t="s">
        <v>1267</v>
      </c>
      <c r="AN43" s="45" t="s">
        <v>583</v>
      </c>
      <c r="AO43" s="44">
        <v>35</v>
      </c>
      <c r="AP43" s="45" t="s">
        <v>34</v>
      </c>
      <c r="AQ43" s="44">
        <v>50</v>
      </c>
      <c r="AR43" s="45" t="s">
        <v>584</v>
      </c>
      <c r="AS43" s="44">
        <v>60</v>
      </c>
      <c r="AT43" s="120" t="s">
        <v>1351</v>
      </c>
      <c r="AU43" s="117" t="s">
        <v>1493</v>
      </c>
      <c r="AV43" s="123" t="s">
        <v>1305</v>
      </c>
      <c r="AW43" s="121" t="s">
        <v>1270</v>
      </c>
      <c r="AX43" s="5">
        <v>1</v>
      </c>
      <c r="AY43" s="5">
        <v>3</v>
      </c>
      <c r="AZ43" s="5">
        <v>1993</v>
      </c>
      <c r="BA43" s="126" t="s">
        <v>1462</v>
      </c>
      <c r="BB43" s="64" t="s">
        <v>454</v>
      </c>
      <c r="BC43" s="64" t="s">
        <v>420</v>
      </c>
      <c r="BD43" s="64"/>
      <c r="BE43" s="64" t="s">
        <v>455</v>
      </c>
      <c r="BF43" s="64" t="s">
        <v>422</v>
      </c>
      <c r="BG43" s="64"/>
      <c r="BH43" s="64"/>
      <c r="BI43" s="65" t="s">
        <v>423</v>
      </c>
      <c r="BJ43" s="65" t="s">
        <v>417</v>
      </c>
      <c r="BK43" s="65"/>
      <c r="BL43" s="65" t="s">
        <v>426</v>
      </c>
      <c r="BM43" s="65" t="s">
        <v>392</v>
      </c>
      <c r="BN43" s="65"/>
      <c r="BO43" s="65"/>
      <c r="BR43" s="111" t="s">
        <v>1171</v>
      </c>
      <c r="BS43" s="67" t="s">
        <v>971</v>
      </c>
      <c r="BT43" s="67" t="s">
        <v>972</v>
      </c>
      <c r="BU43" s="68">
        <v>50</v>
      </c>
      <c r="BV43" s="91" t="s">
        <v>973</v>
      </c>
      <c r="BW43" s="91">
        <v>0</v>
      </c>
      <c r="BY43" s="11">
        <f t="shared" si="16"/>
        <v>105000</v>
      </c>
      <c r="BZ43" s="11">
        <f t="shared" si="17"/>
        <v>5000</v>
      </c>
      <c r="CA43" s="13">
        <f t="shared" si="18"/>
        <v>105000</v>
      </c>
      <c r="CB43" s="13">
        <f t="shared" si="19"/>
        <v>0</v>
      </c>
      <c r="CC43" s="13">
        <f t="shared" si="20"/>
        <v>55000</v>
      </c>
      <c r="CE43" s="47">
        <v>15000</v>
      </c>
      <c r="CF43" s="47">
        <v>15000</v>
      </c>
      <c r="CH43" s="61">
        <f t="shared" si="5"/>
        <v>113400.00000000001</v>
      </c>
    </row>
    <row r="44" spans="1:86" ht="14.25" customHeight="1">
      <c r="A44" s="44">
        <v>190920043</v>
      </c>
      <c r="B44" s="114" t="s">
        <v>1269</v>
      </c>
      <c r="C44" s="1" t="s">
        <v>1395</v>
      </c>
      <c r="D44" s="115" t="s">
        <v>1266</v>
      </c>
      <c r="E44" s="114" t="s">
        <v>1567</v>
      </c>
      <c r="F44" s="115" t="s">
        <v>1267</v>
      </c>
      <c r="G44" s="62" t="s">
        <v>1225</v>
      </c>
      <c r="H44" s="116" t="s">
        <v>1440</v>
      </c>
      <c r="I44" s="62" t="s">
        <v>1225</v>
      </c>
      <c r="K44" s="1" t="s">
        <v>1489</v>
      </c>
      <c r="L44" s="127" t="s">
        <v>1428</v>
      </c>
      <c r="M44" s="8">
        <v>105000</v>
      </c>
      <c r="N44" s="8">
        <v>5000</v>
      </c>
      <c r="O44" s="22">
        <v>1</v>
      </c>
      <c r="P44" s="22">
        <v>0</v>
      </c>
      <c r="Q44" s="48" t="str">
        <f>INDEX(list!$E$2:$E$1000,MATCH(S44,list!$F$2:$F$1000,0))</f>
        <v>JR추오센</v>
      </c>
      <c r="R44" s="118" t="s">
        <v>1266</v>
      </c>
      <c r="S44" s="113" t="s">
        <v>223</v>
      </c>
      <c r="T44" s="118" t="s">
        <v>1267</v>
      </c>
      <c r="U44" s="48" t="str">
        <f>INDEX(list!$I$2:$I$1000,MATCH(W44,list!$J$2:$J$1000,0))</f>
        <v>미타카</v>
      </c>
      <c r="V44" s="119" t="s">
        <v>1268</v>
      </c>
      <c r="W44" s="43" t="s">
        <v>1491</v>
      </c>
      <c r="X44" s="118" t="s">
        <v>1267</v>
      </c>
      <c r="Y44" s="124" t="s">
        <v>1490</v>
      </c>
      <c r="Z44" s="48"/>
      <c r="AA44" s="118"/>
      <c r="AB44" s="113"/>
      <c r="AC44" s="118"/>
      <c r="AD44" s="48"/>
      <c r="AE44" s="119"/>
      <c r="AF44" s="43"/>
      <c r="AG44" s="118"/>
      <c r="AH44" s="117"/>
      <c r="AI44" s="45" t="s">
        <v>32</v>
      </c>
      <c r="AJ44" s="45" t="str">
        <f>INDEX(list!$B$2:$B$100,MATCH(AL44,list!$C$2:$C$100,0))</f>
        <v>미타카시</v>
      </c>
      <c r="AK44" s="115" t="s">
        <v>1266</v>
      </c>
      <c r="AL44" s="23" t="s">
        <v>1097</v>
      </c>
      <c r="AM44" s="115" t="s">
        <v>1267</v>
      </c>
      <c r="AN44" s="45" t="s">
        <v>583</v>
      </c>
      <c r="AO44" s="44">
        <v>35</v>
      </c>
      <c r="AP44" s="45" t="s">
        <v>34</v>
      </c>
      <c r="AQ44" s="44">
        <v>50</v>
      </c>
      <c r="AR44" s="45" t="s">
        <v>584</v>
      </c>
      <c r="AS44" s="44">
        <v>60</v>
      </c>
      <c r="AT44" s="120" t="s">
        <v>1351</v>
      </c>
      <c r="AU44" s="117" t="s">
        <v>1493</v>
      </c>
      <c r="AV44" s="123" t="s">
        <v>1305</v>
      </c>
      <c r="AW44" s="121" t="s">
        <v>1270</v>
      </c>
      <c r="AX44" s="5">
        <v>1</v>
      </c>
      <c r="AY44" s="5">
        <v>3</v>
      </c>
      <c r="AZ44" s="5">
        <v>1993</v>
      </c>
      <c r="BA44" s="126" t="s">
        <v>1331</v>
      </c>
      <c r="BB44" s="64" t="s">
        <v>454</v>
      </c>
      <c r="BC44" s="64" t="s">
        <v>420</v>
      </c>
      <c r="BD44" s="64"/>
      <c r="BE44" s="64" t="s">
        <v>455</v>
      </c>
      <c r="BF44" s="64" t="s">
        <v>422</v>
      </c>
      <c r="BG44" s="64"/>
      <c r="BH44" s="64"/>
      <c r="BI44" s="65" t="s">
        <v>423</v>
      </c>
      <c r="BJ44" s="65" t="s">
        <v>417</v>
      </c>
      <c r="BK44" s="65"/>
      <c r="BL44" s="65" t="s">
        <v>426</v>
      </c>
      <c r="BM44" s="65" t="s">
        <v>392</v>
      </c>
      <c r="BN44" s="65"/>
      <c r="BO44" s="65"/>
      <c r="BR44" s="111" t="s">
        <v>1171</v>
      </c>
      <c r="BS44" s="67" t="s">
        <v>971</v>
      </c>
      <c r="BT44" s="67" t="s">
        <v>972</v>
      </c>
      <c r="BU44" s="68">
        <v>50</v>
      </c>
      <c r="BV44" s="91" t="s">
        <v>973</v>
      </c>
      <c r="BW44" s="91">
        <v>0</v>
      </c>
      <c r="BY44" s="11">
        <f t="shared" si="16"/>
        <v>105000</v>
      </c>
      <c r="BZ44" s="11">
        <f t="shared" si="17"/>
        <v>5000</v>
      </c>
      <c r="CA44" s="13">
        <f t="shared" si="18"/>
        <v>105000</v>
      </c>
      <c r="CB44" s="13">
        <f t="shared" si="19"/>
        <v>0</v>
      </c>
      <c r="CC44" s="13">
        <f t="shared" si="20"/>
        <v>55000</v>
      </c>
      <c r="CE44" s="47">
        <v>15000</v>
      </c>
      <c r="CF44" s="47">
        <v>15000</v>
      </c>
      <c r="CH44" s="61">
        <f t="shared" si="5"/>
        <v>113400.00000000001</v>
      </c>
    </row>
    <row r="45" spans="1:86" ht="14.25" customHeight="1">
      <c r="A45" s="44">
        <v>190920044</v>
      </c>
      <c r="B45" s="114" t="s">
        <v>1269</v>
      </c>
      <c r="C45" s="1" t="s">
        <v>1396</v>
      </c>
      <c r="D45" s="115" t="s">
        <v>1266</v>
      </c>
      <c r="E45" s="114" t="s">
        <v>1567</v>
      </c>
      <c r="F45" s="115" t="s">
        <v>1267</v>
      </c>
      <c r="K45" s="1" t="s">
        <v>1489</v>
      </c>
      <c r="L45" s="127" t="s">
        <v>1429</v>
      </c>
      <c r="M45" s="8">
        <v>110000</v>
      </c>
      <c r="N45" s="8">
        <v>5000</v>
      </c>
      <c r="O45" s="22">
        <v>1</v>
      </c>
      <c r="P45" s="22">
        <v>0.5</v>
      </c>
      <c r="Q45" s="48" t="str">
        <f>INDEX(list!$E$2:$E$1000,MATCH(S45,list!$F$2:$F$1000,0))</f>
        <v>JR추오센</v>
      </c>
      <c r="R45" s="118" t="s">
        <v>1266</v>
      </c>
      <c r="S45" s="113" t="s">
        <v>223</v>
      </c>
      <c r="T45" s="118" t="s">
        <v>1267</v>
      </c>
      <c r="U45" s="48" t="str">
        <f>INDEX(list!$I$2:$I$1000,MATCH(W45,list!$J$2:$J$1000,0))</f>
        <v>미타카</v>
      </c>
      <c r="V45" s="119" t="s">
        <v>1268</v>
      </c>
      <c r="W45" s="43" t="s">
        <v>1491</v>
      </c>
      <c r="X45" s="118" t="s">
        <v>1267</v>
      </c>
      <c r="Y45" s="124" t="s">
        <v>1490</v>
      </c>
      <c r="Z45" s="48"/>
      <c r="AA45" s="118"/>
      <c r="AB45" s="113"/>
      <c r="AC45" s="118"/>
      <c r="AD45" s="48"/>
      <c r="AE45" s="119"/>
      <c r="AF45" s="43"/>
      <c r="AG45" s="118"/>
      <c r="AH45" s="117"/>
      <c r="AI45" s="45" t="s">
        <v>32</v>
      </c>
      <c r="AJ45" s="45" t="str">
        <f>INDEX(list!$B$2:$B$100,MATCH(AL45,list!$C$2:$C$100,0))</f>
        <v>미타카시</v>
      </c>
      <c r="AK45" s="115" t="s">
        <v>1266</v>
      </c>
      <c r="AL45" s="23" t="s">
        <v>1097</v>
      </c>
      <c r="AM45" s="115" t="s">
        <v>1267</v>
      </c>
      <c r="AN45" s="45" t="s">
        <v>583</v>
      </c>
      <c r="AO45" s="44">
        <v>35</v>
      </c>
      <c r="AP45" s="45" t="s">
        <v>34</v>
      </c>
      <c r="AQ45" s="44">
        <v>50</v>
      </c>
      <c r="AR45" s="45" t="s">
        <v>584</v>
      </c>
      <c r="AS45" s="44">
        <v>60</v>
      </c>
      <c r="AT45" s="120" t="s">
        <v>1351</v>
      </c>
      <c r="AU45" s="117" t="s">
        <v>1493</v>
      </c>
      <c r="AV45" s="123" t="s">
        <v>1305</v>
      </c>
      <c r="AW45" s="121" t="s">
        <v>1270</v>
      </c>
      <c r="AX45" s="5">
        <v>3</v>
      </c>
      <c r="AY45" s="5">
        <v>3</v>
      </c>
      <c r="AZ45" s="5">
        <v>1993</v>
      </c>
      <c r="BA45" s="126" t="s">
        <v>1306</v>
      </c>
      <c r="BB45" s="64" t="s">
        <v>454</v>
      </c>
      <c r="BC45" s="64" t="s">
        <v>420</v>
      </c>
      <c r="BD45" s="64" t="s">
        <v>421</v>
      </c>
      <c r="BE45" s="64" t="s">
        <v>455</v>
      </c>
      <c r="BF45" s="64" t="s">
        <v>422</v>
      </c>
      <c r="BG45" s="64"/>
      <c r="BH45" s="64"/>
      <c r="BI45" s="65" t="s">
        <v>423</v>
      </c>
      <c r="BJ45" s="65" t="s">
        <v>417</v>
      </c>
      <c r="BK45" s="65"/>
      <c r="BL45" s="65" t="s">
        <v>426</v>
      </c>
      <c r="BM45" s="65" t="s">
        <v>392</v>
      </c>
      <c r="BN45" s="65"/>
      <c r="BO45" s="65"/>
      <c r="BR45" s="111" t="s">
        <v>1171</v>
      </c>
      <c r="BS45" s="67" t="s">
        <v>971</v>
      </c>
      <c r="BT45" s="67" t="s">
        <v>972</v>
      </c>
      <c r="BU45" s="68">
        <v>50</v>
      </c>
      <c r="BV45" s="91" t="s">
        <v>973</v>
      </c>
      <c r="BW45" s="91">
        <v>0</v>
      </c>
      <c r="BY45" s="11">
        <f t="shared" si="16"/>
        <v>110000</v>
      </c>
      <c r="BZ45" s="11">
        <f t="shared" si="17"/>
        <v>5000</v>
      </c>
      <c r="CA45" s="13">
        <f t="shared" si="18"/>
        <v>110000</v>
      </c>
      <c r="CB45" s="13">
        <f t="shared" si="19"/>
        <v>55000</v>
      </c>
      <c r="CC45" s="13">
        <f t="shared" si="20"/>
        <v>57500</v>
      </c>
      <c r="CE45" s="47">
        <v>15000</v>
      </c>
      <c r="CF45" s="47">
        <v>15000</v>
      </c>
      <c r="CH45" s="61">
        <f t="shared" si="5"/>
        <v>118800.00000000001</v>
      </c>
    </row>
    <row r="46" spans="1:86" ht="14.25" customHeight="1">
      <c r="A46" s="44">
        <v>190920045</v>
      </c>
      <c r="B46" s="114" t="s">
        <v>1269</v>
      </c>
      <c r="C46" s="1" t="s">
        <v>1397</v>
      </c>
      <c r="D46" s="115" t="s">
        <v>1266</v>
      </c>
      <c r="E46" s="114" t="s">
        <v>1567</v>
      </c>
      <c r="F46" s="115" t="s">
        <v>1267</v>
      </c>
      <c r="K46" s="1" t="s">
        <v>1489</v>
      </c>
      <c r="L46" s="127" t="s">
        <v>1430</v>
      </c>
      <c r="M46" s="8">
        <v>110000</v>
      </c>
      <c r="N46" s="8">
        <v>5000</v>
      </c>
      <c r="O46" s="22">
        <v>1</v>
      </c>
      <c r="P46" s="22">
        <v>1</v>
      </c>
      <c r="Q46" s="48" t="str">
        <f>INDEX(list!$E$2:$E$1000,MATCH(S46,list!$F$2:$F$1000,0))</f>
        <v>JR추오센</v>
      </c>
      <c r="R46" s="118" t="s">
        <v>1266</v>
      </c>
      <c r="S46" s="113" t="s">
        <v>223</v>
      </c>
      <c r="T46" s="118" t="s">
        <v>1267</v>
      </c>
      <c r="U46" s="48" t="str">
        <f>INDEX(list!$I$2:$I$1000,MATCH(W46,list!$J$2:$J$1000,0))</f>
        <v>미타카</v>
      </c>
      <c r="V46" s="119" t="s">
        <v>1268</v>
      </c>
      <c r="W46" s="43" t="s">
        <v>1491</v>
      </c>
      <c r="X46" s="118" t="s">
        <v>1267</v>
      </c>
      <c r="Y46" s="124" t="s">
        <v>1490</v>
      </c>
      <c r="Z46" s="48"/>
      <c r="AA46" s="118"/>
      <c r="AB46" s="113"/>
      <c r="AC46" s="118"/>
      <c r="AD46" s="48"/>
      <c r="AE46" s="119"/>
      <c r="AF46" s="43"/>
      <c r="AG46" s="118"/>
      <c r="AH46" s="117"/>
      <c r="AI46" s="45" t="s">
        <v>32</v>
      </c>
      <c r="AJ46" s="45" t="str">
        <f>INDEX(list!$B$2:$B$100,MATCH(AL46,list!$C$2:$C$100,0))</f>
        <v>미타카시</v>
      </c>
      <c r="AK46" s="115" t="s">
        <v>1266</v>
      </c>
      <c r="AL46" s="23" t="s">
        <v>1097</v>
      </c>
      <c r="AM46" s="115" t="s">
        <v>1267</v>
      </c>
      <c r="AN46" s="45" t="s">
        <v>583</v>
      </c>
      <c r="AO46" s="44">
        <v>35</v>
      </c>
      <c r="AP46" s="45" t="s">
        <v>34</v>
      </c>
      <c r="AQ46" s="44">
        <v>50</v>
      </c>
      <c r="AR46" s="45" t="s">
        <v>584</v>
      </c>
      <c r="AS46" s="44">
        <v>60</v>
      </c>
      <c r="AT46" s="120" t="s">
        <v>1351</v>
      </c>
      <c r="AU46" s="117" t="s">
        <v>1493</v>
      </c>
      <c r="AV46" s="123" t="s">
        <v>1305</v>
      </c>
      <c r="AW46" s="121" t="s">
        <v>1270</v>
      </c>
      <c r="AX46" s="5">
        <v>3</v>
      </c>
      <c r="AY46" s="5">
        <v>3</v>
      </c>
      <c r="AZ46" s="5">
        <v>1993</v>
      </c>
      <c r="BA46" s="126" t="s">
        <v>1310</v>
      </c>
      <c r="BB46" s="64" t="s">
        <v>454</v>
      </c>
      <c r="BC46" s="64" t="s">
        <v>420</v>
      </c>
      <c r="BD46" s="64" t="s">
        <v>421</v>
      </c>
      <c r="BE46" s="64" t="s">
        <v>455</v>
      </c>
      <c r="BF46" s="64" t="s">
        <v>422</v>
      </c>
      <c r="BG46" s="64"/>
      <c r="BH46" s="64"/>
      <c r="BI46" s="65" t="s">
        <v>423</v>
      </c>
      <c r="BJ46" s="65" t="s">
        <v>417</v>
      </c>
      <c r="BK46" s="65"/>
      <c r="BL46" s="65" t="s">
        <v>426</v>
      </c>
      <c r="BM46" s="65" t="s">
        <v>392</v>
      </c>
      <c r="BN46" s="65"/>
      <c r="BO46" s="65"/>
      <c r="BR46" s="111" t="s">
        <v>1171</v>
      </c>
      <c r="BS46" s="67" t="s">
        <v>971</v>
      </c>
      <c r="BT46" s="67" t="s">
        <v>972</v>
      </c>
      <c r="BU46" s="68">
        <v>50</v>
      </c>
      <c r="BV46" s="91" t="s">
        <v>973</v>
      </c>
      <c r="BW46" s="91">
        <v>0</v>
      </c>
      <c r="BY46" s="11">
        <f t="shared" si="16"/>
        <v>110000</v>
      </c>
      <c r="BZ46" s="11">
        <f t="shared" si="17"/>
        <v>5000</v>
      </c>
      <c r="CA46" s="13">
        <f t="shared" si="18"/>
        <v>110000</v>
      </c>
      <c r="CB46" s="13">
        <f t="shared" si="19"/>
        <v>110000</v>
      </c>
      <c r="CC46" s="13">
        <f t="shared" si="20"/>
        <v>57500</v>
      </c>
      <c r="CE46" s="47">
        <v>15000</v>
      </c>
      <c r="CF46" s="47">
        <v>15000</v>
      </c>
      <c r="CH46" s="61">
        <f t="shared" si="5"/>
        <v>118800.00000000001</v>
      </c>
    </row>
    <row r="47" spans="1:86" ht="14.25" customHeight="1">
      <c r="A47" s="44">
        <v>190920046</v>
      </c>
      <c r="B47" s="114" t="s">
        <v>1269</v>
      </c>
      <c r="C47" s="1" t="s">
        <v>1398</v>
      </c>
      <c r="D47" s="115" t="s">
        <v>1266</v>
      </c>
      <c r="E47" s="114" t="s">
        <v>1568</v>
      </c>
      <c r="F47" s="115" t="s">
        <v>1267</v>
      </c>
      <c r="G47" s="62" t="s">
        <v>1225</v>
      </c>
      <c r="H47" s="116" t="s">
        <v>1300</v>
      </c>
      <c r="I47" s="62" t="s">
        <v>1225</v>
      </c>
      <c r="K47" s="1" t="s">
        <v>1494</v>
      </c>
      <c r="L47" s="127" t="s">
        <v>1418</v>
      </c>
      <c r="M47" s="8">
        <v>33000</v>
      </c>
      <c r="N47" s="8">
        <v>3000</v>
      </c>
      <c r="O47" s="22">
        <v>0</v>
      </c>
      <c r="P47" s="22">
        <v>0</v>
      </c>
      <c r="Q47" s="48" t="str">
        <f>INDEX(list!$E$2:$E$1000,MATCH(S47,list!$F$2:$F$1000,0))</f>
        <v>케이오센</v>
      </c>
      <c r="R47" s="118" t="s">
        <v>1266</v>
      </c>
      <c r="S47" s="113" t="s">
        <v>546</v>
      </c>
      <c r="T47" s="118" t="s">
        <v>1267</v>
      </c>
      <c r="U47" s="48" t="str">
        <f>INDEX(list!$I$2:$I$1000,MATCH(W47,list!$J$2:$J$1000,0))</f>
        <v>케이오하치오지</v>
      </c>
      <c r="V47" s="119" t="s">
        <v>1268</v>
      </c>
      <c r="W47" s="43" t="s">
        <v>1495</v>
      </c>
      <c r="X47" s="118" t="s">
        <v>1267</v>
      </c>
      <c r="Y47" s="124" t="s">
        <v>1453</v>
      </c>
      <c r="Z47" s="48"/>
      <c r="AA47" s="118"/>
      <c r="AB47" s="113"/>
      <c r="AC47" s="118"/>
      <c r="AD47" s="48"/>
      <c r="AE47" s="119"/>
      <c r="AF47" s="43"/>
      <c r="AG47" s="118"/>
      <c r="AH47" s="117"/>
      <c r="AI47" s="45" t="s">
        <v>32</v>
      </c>
      <c r="AJ47" s="45" t="str">
        <f>INDEX(list!$B$2:$B$100,MATCH(AL47,list!$C$2:$C$100,0))</f>
        <v>하치오지시</v>
      </c>
      <c r="AK47" s="115" t="s">
        <v>1266</v>
      </c>
      <c r="AL47" s="23" t="s">
        <v>1085</v>
      </c>
      <c r="AM47" s="115" t="s">
        <v>1267</v>
      </c>
      <c r="AN47" s="45" t="s">
        <v>583</v>
      </c>
      <c r="AO47" s="44">
        <v>50</v>
      </c>
      <c r="AP47" s="45" t="s">
        <v>34</v>
      </c>
      <c r="AQ47" s="44">
        <v>60</v>
      </c>
      <c r="AR47" s="45" t="s">
        <v>584</v>
      </c>
      <c r="AS47" s="44">
        <v>80</v>
      </c>
      <c r="AT47" s="120" t="s">
        <v>1307</v>
      </c>
      <c r="AU47" s="117" t="s">
        <v>1496</v>
      </c>
      <c r="AV47" s="123" t="s">
        <v>1438</v>
      </c>
      <c r="AW47" s="121" t="s">
        <v>1270</v>
      </c>
      <c r="AX47" s="5">
        <v>3</v>
      </c>
      <c r="AY47" s="5">
        <v>3</v>
      </c>
      <c r="AZ47" s="5">
        <v>1987</v>
      </c>
      <c r="BA47" s="126" t="s">
        <v>1306</v>
      </c>
      <c r="BB47" s="64" t="s">
        <v>454</v>
      </c>
      <c r="BC47" s="64" t="s">
        <v>420</v>
      </c>
      <c r="BD47" s="64" t="s">
        <v>421</v>
      </c>
      <c r="BE47" s="64" t="s">
        <v>455</v>
      </c>
      <c r="BF47" s="64" t="s">
        <v>422</v>
      </c>
      <c r="BG47" s="64"/>
      <c r="BH47" s="64"/>
      <c r="BI47" s="65"/>
      <c r="BJ47" s="65"/>
      <c r="BK47" s="65" t="s">
        <v>425</v>
      </c>
      <c r="BL47" s="65" t="s">
        <v>426</v>
      </c>
      <c r="BM47" s="65"/>
      <c r="BN47" s="65"/>
      <c r="BO47" s="65"/>
      <c r="BR47" s="111" t="s">
        <v>1171</v>
      </c>
      <c r="BS47" s="67" t="s">
        <v>971</v>
      </c>
      <c r="BT47" s="67" t="s">
        <v>972</v>
      </c>
      <c r="BU47" s="68">
        <v>200</v>
      </c>
      <c r="BV47" s="91" t="s">
        <v>973</v>
      </c>
      <c r="BW47" s="91">
        <v>0</v>
      </c>
      <c r="BY47" s="11">
        <f t="shared" si="16"/>
        <v>33000</v>
      </c>
      <c r="BZ47" s="11">
        <f t="shared" si="17"/>
        <v>3000</v>
      </c>
      <c r="CA47" s="13">
        <f t="shared" si="18"/>
        <v>0</v>
      </c>
      <c r="CB47" s="13">
        <f t="shared" si="19"/>
        <v>0</v>
      </c>
      <c r="CC47" s="13">
        <f t="shared" si="20"/>
        <v>18000</v>
      </c>
      <c r="CE47" s="47">
        <v>15000</v>
      </c>
      <c r="CF47" s="47">
        <v>15000</v>
      </c>
      <c r="CH47" s="61">
        <f t="shared" si="5"/>
        <v>35640</v>
      </c>
    </row>
    <row r="48" spans="1:86" ht="14.25" customHeight="1">
      <c r="A48" s="44">
        <v>190920047</v>
      </c>
      <c r="B48" s="114" t="s">
        <v>1269</v>
      </c>
      <c r="C48" s="1" t="s">
        <v>1399</v>
      </c>
      <c r="D48" s="115" t="s">
        <v>1266</v>
      </c>
      <c r="E48" s="114" t="s">
        <v>1569</v>
      </c>
      <c r="F48" s="115" t="s">
        <v>1267</v>
      </c>
      <c r="G48" s="62" t="s">
        <v>1225</v>
      </c>
      <c r="H48" s="116" t="s">
        <v>1300</v>
      </c>
      <c r="I48" s="62" t="s">
        <v>1225</v>
      </c>
      <c r="K48" s="1" t="s">
        <v>1497</v>
      </c>
      <c r="L48" s="127" t="s">
        <v>1426</v>
      </c>
      <c r="M48" s="8">
        <v>28000</v>
      </c>
      <c r="N48" s="8">
        <v>5000</v>
      </c>
      <c r="O48" s="22">
        <v>0</v>
      </c>
      <c r="P48" s="22">
        <v>0</v>
      </c>
      <c r="Q48" s="48" t="str">
        <f>INDEX(list!$E$2:$E$1000,MATCH(S48,list!$F$2:$F$1000,0))</f>
        <v>세이부하이지마센</v>
      </c>
      <c r="R48" s="118" t="s">
        <v>1266</v>
      </c>
      <c r="S48" s="113" t="s">
        <v>174</v>
      </c>
      <c r="T48" s="118" t="s">
        <v>1267</v>
      </c>
      <c r="U48" s="48" t="str">
        <f>INDEX(list!$I$2:$I$1000,MATCH(W48,list!$J$2:$J$1000,0))</f>
        <v>무사시스나가와</v>
      </c>
      <c r="V48" s="119" t="s">
        <v>1268</v>
      </c>
      <c r="W48" s="43" t="s">
        <v>1498</v>
      </c>
      <c r="X48" s="118" t="s">
        <v>1267</v>
      </c>
      <c r="Y48" s="124" t="s">
        <v>1499</v>
      </c>
      <c r="Z48" s="48"/>
      <c r="AA48" s="118"/>
      <c r="AB48" s="113"/>
      <c r="AC48" s="118"/>
      <c r="AD48" s="48"/>
      <c r="AE48" s="119"/>
      <c r="AF48" s="43"/>
      <c r="AG48" s="118"/>
      <c r="AH48" s="117"/>
      <c r="AI48" s="45" t="s">
        <v>32</v>
      </c>
      <c r="AJ48" s="45" t="str">
        <f>INDEX(list!$B$2:$B$100,MATCH(AL48,list!$C$2:$C$100,0))</f>
        <v>타치카와시</v>
      </c>
      <c r="AK48" s="115" t="s">
        <v>1266</v>
      </c>
      <c r="AL48" s="23" t="s">
        <v>1071</v>
      </c>
      <c r="AM48" s="115" t="s">
        <v>1267</v>
      </c>
      <c r="AN48" s="45" t="s">
        <v>583</v>
      </c>
      <c r="AO48" s="44">
        <v>55</v>
      </c>
      <c r="AP48" s="45" t="s">
        <v>34</v>
      </c>
      <c r="AQ48" s="44">
        <v>60</v>
      </c>
      <c r="AR48" s="45" t="s">
        <v>584</v>
      </c>
      <c r="AS48" s="44">
        <v>70</v>
      </c>
      <c r="AT48" s="120" t="s">
        <v>1307</v>
      </c>
      <c r="AU48" s="117" t="s">
        <v>1501</v>
      </c>
      <c r="AV48" s="123" t="s">
        <v>1305</v>
      </c>
      <c r="AW48" s="121" t="s">
        <v>1270</v>
      </c>
      <c r="AX48" s="5">
        <v>2</v>
      </c>
      <c r="AY48" s="5">
        <v>4</v>
      </c>
      <c r="AZ48" s="5">
        <v>1991</v>
      </c>
      <c r="BA48" s="126" t="s">
        <v>1306</v>
      </c>
      <c r="BB48" s="64" t="s">
        <v>454</v>
      </c>
      <c r="BC48" s="64" t="s">
        <v>420</v>
      </c>
      <c r="BD48" s="64" t="s">
        <v>421</v>
      </c>
      <c r="BE48" s="64" t="s">
        <v>455</v>
      </c>
      <c r="BF48" s="64" t="s">
        <v>422</v>
      </c>
      <c r="BG48" s="64"/>
      <c r="BH48" s="64"/>
      <c r="BI48" s="65"/>
      <c r="BJ48" s="65"/>
      <c r="BK48" s="65" t="s">
        <v>425</v>
      </c>
      <c r="BL48" s="65"/>
      <c r="BM48" s="65"/>
      <c r="BN48" s="65"/>
      <c r="BO48" s="65"/>
      <c r="BR48" s="111" t="s">
        <v>1171</v>
      </c>
      <c r="BS48" s="67" t="s">
        <v>971</v>
      </c>
      <c r="BT48" s="67" t="s">
        <v>972</v>
      </c>
      <c r="BU48" s="68">
        <v>100</v>
      </c>
      <c r="BV48" s="91" t="s">
        <v>973</v>
      </c>
      <c r="BW48" s="91">
        <v>0</v>
      </c>
      <c r="BY48" s="11">
        <f t="shared" si="16"/>
        <v>28000</v>
      </c>
      <c r="BZ48" s="11">
        <f t="shared" si="17"/>
        <v>5000</v>
      </c>
      <c r="CA48" s="13">
        <f t="shared" si="18"/>
        <v>0</v>
      </c>
      <c r="CB48" s="13">
        <f t="shared" si="19"/>
        <v>0</v>
      </c>
      <c r="CC48" s="13">
        <f t="shared" si="20"/>
        <v>16500</v>
      </c>
      <c r="CE48" s="47">
        <v>15000</v>
      </c>
      <c r="CF48" s="47">
        <v>15000</v>
      </c>
      <c r="CH48" s="61">
        <f t="shared" si="5"/>
        <v>30240.000000000004</v>
      </c>
    </row>
    <row r="49" spans="1:86" ht="14.25" customHeight="1">
      <c r="A49" s="44">
        <v>190920048</v>
      </c>
      <c r="B49" s="114" t="s">
        <v>1269</v>
      </c>
      <c r="C49" s="1" t="s">
        <v>1570</v>
      </c>
      <c r="D49" s="115" t="s">
        <v>1266</v>
      </c>
      <c r="E49" s="114" t="s">
        <v>1571</v>
      </c>
      <c r="F49" s="115" t="s">
        <v>1267</v>
      </c>
      <c r="K49" s="1" t="s">
        <v>1502</v>
      </c>
      <c r="L49" s="127" t="s">
        <v>1409</v>
      </c>
      <c r="M49" s="8">
        <v>52000</v>
      </c>
      <c r="N49" s="8">
        <v>5000</v>
      </c>
      <c r="O49" s="22">
        <v>1</v>
      </c>
      <c r="P49" s="22">
        <v>0.5</v>
      </c>
      <c r="Q49" s="48" t="str">
        <f>INDEX(list!$E$2:$E$1000,MATCH(S49,list!$F$2:$F$1000,0))</f>
        <v>케이오센</v>
      </c>
      <c r="R49" s="118" t="s">
        <v>1266</v>
      </c>
      <c r="S49" s="113" t="s">
        <v>546</v>
      </c>
      <c r="T49" s="118" t="s">
        <v>1267</v>
      </c>
      <c r="U49" s="48" t="str">
        <f>INDEX(list!$I$2:$I$1000,MATCH(W49,list!$J$2:$J$1000,0))</f>
        <v>히가시후추</v>
      </c>
      <c r="V49" s="119" t="s">
        <v>1268</v>
      </c>
      <c r="W49" s="43" t="s">
        <v>1503</v>
      </c>
      <c r="X49" s="118" t="s">
        <v>1267</v>
      </c>
      <c r="Y49" s="124" t="s">
        <v>1504</v>
      </c>
      <c r="Z49" s="48"/>
      <c r="AA49" s="118"/>
      <c r="AB49" s="113"/>
      <c r="AC49" s="118"/>
      <c r="AD49" s="48"/>
      <c r="AE49" s="119"/>
      <c r="AF49" s="43"/>
      <c r="AG49" s="118"/>
      <c r="AH49" s="117"/>
      <c r="AI49" s="45" t="s">
        <v>32</v>
      </c>
      <c r="AJ49" s="45" t="str">
        <f>INDEX(list!$B$2:$B$100,MATCH(AL49,list!$C$2:$C$100,0))</f>
        <v>후츄시</v>
      </c>
      <c r="AK49" s="115" t="s">
        <v>1266</v>
      </c>
      <c r="AL49" s="23" t="s">
        <v>1092</v>
      </c>
      <c r="AM49" s="115" t="s">
        <v>1267</v>
      </c>
      <c r="AN49" s="45" t="s">
        <v>583</v>
      </c>
      <c r="AO49" s="44">
        <v>40</v>
      </c>
      <c r="AP49" s="45" t="s">
        <v>34</v>
      </c>
      <c r="AQ49" s="44">
        <v>55</v>
      </c>
      <c r="AR49" s="45" t="s">
        <v>584</v>
      </c>
      <c r="AS49" s="44">
        <v>65</v>
      </c>
      <c r="AT49" s="120" t="s">
        <v>1307</v>
      </c>
      <c r="AU49" s="117" t="s">
        <v>1506</v>
      </c>
      <c r="AV49" s="123" t="s">
        <v>1305</v>
      </c>
      <c r="AW49" s="121" t="s">
        <v>1270</v>
      </c>
      <c r="AX49" s="5">
        <v>5</v>
      </c>
      <c r="AY49" s="5">
        <v>7</v>
      </c>
      <c r="AZ49" s="5">
        <v>1997</v>
      </c>
      <c r="BA49" s="126" t="s">
        <v>1306</v>
      </c>
      <c r="BB49" s="64" t="s">
        <v>454</v>
      </c>
      <c r="BC49" s="64" t="s">
        <v>420</v>
      </c>
      <c r="BD49" s="64" t="s">
        <v>421</v>
      </c>
      <c r="BE49" s="64" t="s">
        <v>455</v>
      </c>
      <c r="BF49" s="64" t="s">
        <v>422</v>
      </c>
      <c r="BG49" s="64" t="s">
        <v>416</v>
      </c>
      <c r="BH49" s="64" t="s">
        <v>556</v>
      </c>
      <c r="BI49" s="65" t="s">
        <v>423</v>
      </c>
      <c r="BJ49" s="65" t="s">
        <v>417</v>
      </c>
      <c r="BK49" s="65"/>
      <c r="BL49" s="65" t="s">
        <v>426</v>
      </c>
      <c r="BM49" s="65" t="s">
        <v>392</v>
      </c>
      <c r="BN49" s="65"/>
      <c r="BO49" s="65"/>
      <c r="BR49" s="111" t="s">
        <v>1171</v>
      </c>
      <c r="BS49" s="67" t="s">
        <v>971</v>
      </c>
      <c r="BT49" s="67" t="s">
        <v>972</v>
      </c>
      <c r="BU49" s="68">
        <v>50</v>
      </c>
      <c r="BV49" s="91" t="s">
        <v>973</v>
      </c>
      <c r="BW49" s="91">
        <v>0</v>
      </c>
      <c r="BY49" s="11">
        <f t="shared" si="16"/>
        <v>52000</v>
      </c>
      <c r="BZ49" s="11">
        <f t="shared" si="17"/>
        <v>5000</v>
      </c>
      <c r="CA49" s="13">
        <f t="shared" si="18"/>
        <v>52000</v>
      </c>
      <c r="CB49" s="13">
        <f t="shared" si="19"/>
        <v>26000</v>
      </c>
      <c r="CC49" s="13">
        <f t="shared" si="20"/>
        <v>28500</v>
      </c>
      <c r="CE49" s="47">
        <v>15000</v>
      </c>
      <c r="CF49" s="47">
        <v>15000</v>
      </c>
      <c r="CH49" s="61">
        <f t="shared" si="5"/>
        <v>56160.000000000007</v>
      </c>
    </row>
    <row r="50" spans="1:86" ht="14.25" customHeight="1">
      <c r="A50" s="44">
        <v>190920049</v>
      </c>
      <c r="B50" s="114" t="s">
        <v>1269</v>
      </c>
      <c r="C50" s="1" t="s">
        <v>1400</v>
      </c>
      <c r="D50" s="115" t="s">
        <v>1266</v>
      </c>
      <c r="E50" s="114" t="s">
        <v>1572</v>
      </c>
      <c r="F50" s="115" t="s">
        <v>1267</v>
      </c>
      <c r="K50" s="1" t="s">
        <v>1507</v>
      </c>
      <c r="L50" s="127" t="s">
        <v>1428</v>
      </c>
      <c r="M50" s="8">
        <v>93000</v>
      </c>
      <c r="N50" s="8">
        <v>5000</v>
      </c>
      <c r="O50" s="22">
        <v>1</v>
      </c>
      <c r="P50" s="22">
        <v>1</v>
      </c>
      <c r="Q50" s="48" t="str">
        <f>INDEX(list!$E$2:$E$1000,MATCH(S50,list!$F$2:$F$1000,0))</f>
        <v>JR추오센</v>
      </c>
      <c r="R50" s="118" t="s">
        <v>1266</v>
      </c>
      <c r="S50" s="113" t="s">
        <v>223</v>
      </c>
      <c r="T50" s="118" t="s">
        <v>1267</v>
      </c>
      <c r="U50" s="48" t="str">
        <f>INDEX(list!$I$2:$I$1000,MATCH(W50,list!$J$2:$J$1000,0))</f>
        <v>니시하치오지</v>
      </c>
      <c r="V50" s="119" t="s">
        <v>1268</v>
      </c>
      <c r="W50" s="43" t="s">
        <v>1508</v>
      </c>
      <c r="X50" s="118" t="s">
        <v>1267</v>
      </c>
      <c r="Y50" s="124" t="s">
        <v>1435</v>
      </c>
      <c r="Z50" s="48"/>
      <c r="AA50" s="118"/>
      <c r="AB50" s="113"/>
      <c r="AC50" s="118"/>
      <c r="AD50" s="48"/>
      <c r="AE50" s="119"/>
      <c r="AF50" s="43"/>
      <c r="AG50" s="118"/>
      <c r="AH50" s="117"/>
      <c r="AI50" s="45" t="s">
        <v>32</v>
      </c>
      <c r="AJ50" s="45" t="str">
        <f>INDEX(list!$B$2:$B$100,MATCH(AL50,list!$C$2:$C$100,0))</f>
        <v>하치오지시</v>
      </c>
      <c r="AK50" s="115" t="s">
        <v>1266</v>
      </c>
      <c r="AL50" s="23" t="s">
        <v>1085</v>
      </c>
      <c r="AM50" s="115" t="s">
        <v>1267</v>
      </c>
      <c r="AN50" s="45" t="s">
        <v>583</v>
      </c>
      <c r="AO50" s="44">
        <v>45</v>
      </c>
      <c r="AP50" s="45" t="s">
        <v>34</v>
      </c>
      <c r="AQ50" s="44">
        <v>55</v>
      </c>
      <c r="AR50" s="45" t="s">
        <v>584</v>
      </c>
      <c r="AS50" s="44">
        <v>70</v>
      </c>
      <c r="AT50" s="120" t="s">
        <v>1380</v>
      </c>
      <c r="AU50" s="117" t="s">
        <v>1510</v>
      </c>
      <c r="AV50" s="123" t="s">
        <v>1305</v>
      </c>
      <c r="AW50" s="121" t="s">
        <v>1270</v>
      </c>
      <c r="AX50" s="5">
        <v>1</v>
      </c>
      <c r="AY50" s="5">
        <v>5</v>
      </c>
      <c r="AZ50" s="5">
        <v>2004</v>
      </c>
      <c r="BA50" s="126" t="s">
        <v>1311</v>
      </c>
      <c r="BB50" s="64" t="s">
        <v>454</v>
      </c>
      <c r="BC50" s="64" t="s">
        <v>420</v>
      </c>
      <c r="BD50" s="64"/>
      <c r="BE50" s="64" t="s">
        <v>455</v>
      </c>
      <c r="BF50" s="64" t="s">
        <v>422</v>
      </c>
      <c r="BG50" s="64" t="s">
        <v>416</v>
      </c>
      <c r="BH50" s="64" t="s">
        <v>556</v>
      </c>
      <c r="BI50" s="65" t="s">
        <v>423</v>
      </c>
      <c r="BJ50" s="65" t="s">
        <v>417</v>
      </c>
      <c r="BK50" s="65"/>
      <c r="BL50" s="65" t="s">
        <v>426</v>
      </c>
      <c r="BM50" s="65" t="s">
        <v>392</v>
      </c>
      <c r="BN50" s="65"/>
      <c r="BO50" s="65"/>
      <c r="BR50" s="111" t="s">
        <v>1171</v>
      </c>
      <c r="BS50" s="67" t="s">
        <v>971</v>
      </c>
      <c r="BT50" s="67" t="s">
        <v>972</v>
      </c>
      <c r="BU50" s="68">
        <v>50</v>
      </c>
      <c r="BV50" s="91" t="s">
        <v>973</v>
      </c>
      <c r="BW50" s="91">
        <v>0</v>
      </c>
      <c r="BY50" s="11">
        <f t="shared" si="16"/>
        <v>93000</v>
      </c>
      <c r="BZ50" s="11">
        <f t="shared" si="17"/>
        <v>5000</v>
      </c>
      <c r="CA50" s="13">
        <f t="shared" si="18"/>
        <v>93000</v>
      </c>
      <c r="CB50" s="13">
        <f t="shared" si="19"/>
        <v>93000</v>
      </c>
      <c r="CC50" s="13">
        <f t="shared" si="20"/>
        <v>49000</v>
      </c>
      <c r="CE50" s="47">
        <v>15000</v>
      </c>
      <c r="CF50" s="47">
        <v>15000</v>
      </c>
      <c r="CH50" s="61">
        <f t="shared" si="5"/>
        <v>100440</v>
      </c>
    </row>
    <row r="51" spans="1:86" ht="14.25" customHeight="1">
      <c r="A51" s="44">
        <v>190920050</v>
      </c>
      <c r="B51" s="114" t="s">
        <v>1269</v>
      </c>
      <c r="C51" s="1" t="s">
        <v>1401</v>
      </c>
      <c r="D51" s="115" t="s">
        <v>1266</v>
      </c>
      <c r="E51" s="114" t="s">
        <v>1573</v>
      </c>
      <c r="F51" s="115" t="s">
        <v>1267</v>
      </c>
      <c r="G51" s="62" t="s">
        <v>1225</v>
      </c>
      <c r="H51" s="116" t="s">
        <v>1512</v>
      </c>
      <c r="I51" s="62" t="s">
        <v>1225</v>
      </c>
      <c r="K51" s="1" t="s">
        <v>1511</v>
      </c>
      <c r="L51" s="127" t="s">
        <v>1419</v>
      </c>
      <c r="M51" s="8">
        <v>37000</v>
      </c>
      <c r="N51" s="8">
        <v>3000</v>
      </c>
      <c r="O51" s="22">
        <v>0</v>
      </c>
      <c r="P51" s="22">
        <v>1</v>
      </c>
      <c r="Q51" s="48" t="str">
        <f>INDEX(list!$E$2:$E$1000,MATCH(S51,list!$F$2:$F$1000,0))</f>
        <v>오다큐센</v>
      </c>
      <c r="R51" s="118" t="s">
        <v>1266</v>
      </c>
      <c r="S51" s="113" t="s">
        <v>1476</v>
      </c>
      <c r="T51" s="118" t="s">
        <v>1267</v>
      </c>
      <c r="U51" s="48" t="str">
        <f>INDEX(list!$I$2:$I$1000,MATCH(W51,list!$J$2:$J$1000,0))</f>
        <v>고마에</v>
      </c>
      <c r="V51" s="119" t="s">
        <v>1268</v>
      </c>
      <c r="W51" s="43" t="s">
        <v>1513</v>
      </c>
      <c r="X51" s="118" t="s">
        <v>1267</v>
      </c>
      <c r="Y51" s="124" t="s">
        <v>1514</v>
      </c>
      <c r="Z51" s="48"/>
      <c r="AA51" s="118"/>
      <c r="AB51" s="113"/>
      <c r="AC51" s="118"/>
      <c r="AD51" s="48"/>
      <c r="AE51" s="119"/>
      <c r="AF51" s="43"/>
      <c r="AG51" s="118"/>
      <c r="AH51" s="117"/>
      <c r="AI51" s="45" t="s">
        <v>32</v>
      </c>
      <c r="AJ51" s="45" t="str">
        <f>INDEX(list!$B$2:$B$100,MATCH(AL51,list!$C$2:$C$100,0))</f>
        <v>코마에시</v>
      </c>
      <c r="AK51" s="115" t="s">
        <v>1266</v>
      </c>
      <c r="AL51" s="23" t="s">
        <v>1063</v>
      </c>
      <c r="AM51" s="115" t="s">
        <v>1267</v>
      </c>
      <c r="AN51" s="45" t="s">
        <v>583</v>
      </c>
      <c r="AO51" s="44">
        <v>45</v>
      </c>
      <c r="AP51" s="45" t="s">
        <v>34</v>
      </c>
      <c r="AQ51" s="44">
        <v>45</v>
      </c>
      <c r="AR51" s="45" t="s">
        <v>584</v>
      </c>
      <c r="AS51" s="44">
        <v>70</v>
      </c>
      <c r="AT51" s="120" t="s">
        <v>1303</v>
      </c>
      <c r="AU51" s="117" t="s">
        <v>1516</v>
      </c>
      <c r="AV51" s="123" t="s">
        <v>1305</v>
      </c>
      <c r="AW51" s="121" t="s">
        <v>1270</v>
      </c>
      <c r="AX51" s="5">
        <v>1</v>
      </c>
      <c r="AY51" s="5">
        <v>2</v>
      </c>
      <c r="AZ51" s="5">
        <v>1990</v>
      </c>
      <c r="BA51" s="129" t="s">
        <v>1310</v>
      </c>
      <c r="BB51" s="64" t="s">
        <v>454</v>
      </c>
      <c r="BC51" s="64" t="s">
        <v>420</v>
      </c>
      <c r="BD51" s="64"/>
      <c r="BE51" s="64" t="s">
        <v>455</v>
      </c>
      <c r="BF51" s="64" t="s">
        <v>422</v>
      </c>
      <c r="BG51" s="64"/>
      <c r="BH51" s="64"/>
      <c r="BI51" s="65"/>
      <c r="BJ51" s="65"/>
      <c r="BK51" s="65" t="s">
        <v>425</v>
      </c>
      <c r="BL51" s="65"/>
      <c r="BM51" s="65" t="s">
        <v>392</v>
      </c>
      <c r="BN51" s="65"/>
      <c r="BO51" s="65"/>
      <c r="BR51" s="111" t="s">
        <v>1171</v>
      </c>
      <c r="BS51" s="67" t="s">
        <v>971</v>
      </c>
      <c r="BT51" s="67" t="s">
        <v>972</v>
      </c>
      <c r="BU51" s="68">
        <v>100</v>
      </c>
      <c r="BV51" s="91" t="s">
        <v>973</v>
      </c>
      <c r="BW51" s="91">
        <v>0</v>
      </c>
      <c r="BY51" s="11">
        <f t="shared" si="16"/>
        <v>37000</v>
      </c>
      <c r="BZ51" s="11">
        <f t="shared" si="17"/>
        <v>3000</v>
      </c>
      <c r="CA51" s="13">
        <f t="shared" si="18"/>
        <v>0</v>
      </c>
      <c r="CB51" s="13">
        <f t="shared" si="19"/>
        <v>37000</v>
      </c>
      <c r="CC51" s="13">
        <f t="shared" si="20"/>
        <v>20000</v>
      </c>
      <c r="CE51" s="47">
        <v>15000</v>
      </c>
      <c r="CF51" s="47">
        <v>15000</v>
      </c>
      <c r="CH51" s="61">
        <f t="shared" si="5"/>
        <v>39960</v>
      </c>
    </row>
    <row r="52" spans="1:86" ht="14.25" customHeight="1">
      <c r="A52" s="44">
        <v>190920051</v>
      </c>
      <c r="B52" s="114" t="s">
        <v>1269</v>
      </c>
      <c r="C52" s="1" t="s">
        <v>1574</v>
      </c>
      <c r="D52" s="115" t="s">
        <v>1266</v>
      </c>
      <c r="E52" s="114" t="s">
        <v>1576</v>
      </c>
      <c r="F52" s="115" t="s">
        <v>1267</v>
      </c>
      <c r="G52" s="62" t="s">
        <v>1225</v>
      </c>
      <c r="H52" s="116" t="s">
        <v>1300</v>
      </c>
      <c r="I52" s="62" t="s">
        <v>1225</v>
      </c>
      <c r="K52" s="1" t="s">
        <v>1517</v>
      </c>
      <c r="L52" s="127" t="s">
        <v>1421</v>
      </c>
      <c r="M52" s="8">
        <v>69000</v>
      </c>
      <c r="N52" s="8">
        <v>5000</v>
      </c>
      <c r="O52" s="22">
        <v>0</v>
      </c>
      <c r="P52" s="22">
        <v>0</v>
      </c>
      <c r="Q52" s="48" t="str">
        <f>INDEX(list!$E$2:$E$1000,MATCH(S52,list!$F$2:$F$1000,0))</f>
        <v>JR난부센</v>
      </c>
      <c r="R52" s="118" t="s">
        <v>1266</v>
      </c>
      <c r="S52" s="113" t="s">
        <v>225</v>
      </c>
      <c r="T52" s="118" t="s">
        <v>1267</v>
      </c>
      <c r="U52" s="48" t="str">
        <f>INDEX(list!$I$2:$I$1000,MATCH(W52,list!$J$2:$J$1000,0))</f>
        <v>니시후</v>
      </c>
      <c r="V52" s="119" t="s">
        <v>1268</v>
      </c>
      <c r="W52" s="43" t="s">
        <v>1441</v>
      </c>
      <c r="X52" s="118" t="s">
        <v>1267</v>
      </c>
      <c r="Y52" s="124" t="s">
        <v>1518</v>
      </c>
      <c r="Z52" s="48"/>
      <c r="AA52" s="118"/>
      <c r="AB52" s="113"/>
      <c r="AC52" s="118"/>
      <c r="AD52" s="48"/>
      <c r="AE52" s="119"/>
      <c r="AF52" s="43"/>
      <c r="AG52" s="118"/>
      <c r="AH52" s="117"/>
      <c r="AI52" s="45" t="s">
        <v>32</v>
      </c>
      <c r="AJ52" s="45" t="str">
        <f>INDEX(list!$B$2:$B$100,MATCH(AL52,list!$C$2:$C$100,0))</f>
        <v>후츄시</v>
      </c>
      <c r="AK52" s="115" t="s">
        <v>1266</v>
      </c>
      <c r="AL52" s="23" t="s">
        <v>1092</v>
      </c>
      <c r="AM52" s="115" t="s">
        <v>1267</v>
      </c>
      <c r="AN52" s="45" t="s">
        <v>583</v>
      </c>
      <c r="AO52" s="44">
        <v>45</v>
      </c>
      <c r="AP52" s="45" t="s">
        <v>34</v>
      </c>
      <c r="AQ52" s="44">
        <v>50</v>
      </c>
      <c r="AR52" s="45" t="s">
        <v>584</v>
      </c>
      <c r="AS52" s="44">
        <v>75</v>
      </c>
      <c r="AT52" s="120" t="s">
        <v>1443</v>
      </c>
      <c r="AU52" s="117" t="s">
        <v>1519</v>
      </c>
      <c r="AV52" s="123" t="s">
        <v>1305</v>
      </c>
      <c r="AW52" s="121" t="s">
        <v>1270</v>
      </c>
      <c r="AX52" s="5">
        <v>2</v>
      </c>
      <c r="AY52" s="5">
        <v>2</v>
      </c>
      <c r="AZ52" s="5">
        <v>1979</v>
      </c>
      <c r="BA52" s="129" t="s">
        <v>1306</v>
      </c>
      <c r="BB52" s="64" t="s">
        <v>454</v>
      </c>
      <c r="BC52" s="64" t="s">
        <v>420</v>
      </c>
      <c r="BD52" s="64" t="s">
        <v>421</v>
      </c>
      <c r="BE52" s="64" t="s">
        <v>455</v>
      </c>
      <c r="BF52" s="64" t="s">
        <v>422</v>
      </c>
      <c r="BG52" s="64"/>
      <c r="BH52" s="64"/>
      <c r="BI52" s="65" t="s">
        <v>423</v>
      </c>
      <c r="BJ52" s="65" t="s">
        <v>417</v>
      </c>
      <c r="BK52" s="65"/>
      <c r="BL52" s="65" t="s">
        <v>426</v>
      </c>
      <c r="BM52" s="65" t="s">
        <v>392</v>
      </c>
      <c r="BN52" s="65"/>
      <c r="BO52" s="65"/>
      <c r="BR52" s="111" t="s">
        <v>1171</v>
      </c>
      <c r="BS52" s="67" t="s">
        <v>971</v>
      </c>
      <c r="BT52" s="67" t="s">
        <v>972</v>
      </c>
      <c r="BU52" s="68">
        <v>150</v>
      </c>
      <c r="BV52" s="91" t="s">
        <v>973</v>
      </c>
      <c r="BW52" s="91">
        <v>0</v>
      </c>
      <c r="BY52" s="11">
        <f t="shared" si="16"/>
        <v>69000</v>
      </c>
      <c r="BZ52" s="11">
        <f t="shared" si="17"/>
        <v>5000</v>
      </c>
      <c r="CA52" s="13">
        <f t="shared" si="18"/>
        <v>0</v>
      </c>
      <c r="CB52" s="13">
        <f t="shared" si="19"/>
        <v>0</v>
      </c>
      <c r="CC52" s="13">
        <f t="shared" si="20"/>
        <v>37000</v>
      </c>
      <c r="CE52" s="47">
        <v>15000</v>
      </c>
      <c r="CF52" s="47">
        <v>15000</v>
      </c>
      <c r="CH52" s="61">
        <f t="shared" si="5"/>
        <v>74520</v>
      </c>
    </row>
    <row r="53" spans="1:86" ht="14.25" customHeight="1">
      <c r="A53" s="44">
        <v>190920052</v>
      </c>
      <c r="B53" s="114" t="s">
        <v>1269</v>
      </c>
      <c r="C53" s="1" t="s">
        <v>1402</v>
      </c>
      <c r="D53" s="115" t="s">
        <v>1266</v>
      </c>
      <c r="E53" s="114" t="s">
        <v>1576</v>
      </c>
      <c r="F53" s="115" t="s">
        <v>1267</v>
      </c>
      <c r="G53" s="62" t="s">
        <v>1225</v>
      </c>
      <c r="H53" s="116" t="s">
        <v>1300</v>
      </c>
      <c r="I53" s="62" t="s">
        <v>1225</v>
      </c>
      <c r="K53" s="1" t="s">
        <v>1575</v>
      </c>
      <c r="L53" s="127" t="s">
        <v>1420</v>
      </c>
      <c r="M53" s="8">
        <v>69000</v>
      </c>
      <c r="N53" s="8">
        <v>5000</v>
      </c>
      <c r="O53" s="22">
        <v>0</v>
      </c>
      <c r="P53" s="22">
        <v>0</v>
      </c>
      <c r="Q53" s="48" t="str">
        <f>INDEX(list!$E$2:$E$1000,MATCH(S53,list!$F$2:$F$1000,0))</f>
        <v>JR난부센</v>
      </c>
      <c r="R53" s="118" t="s">
        <v>1266</v>
      </c>
      <c r="S53" s="113" t="s">
        <v>225</v>
      </c>
      <c r="T53" s="118" t="s">
        <v>1267</v>
      </c>
      <c r="U53" s="48" t="str">
        <f>INDEX(list!$I$2:$I$1000,MATCH(W53,list!$J$2:$J$1000,0))</f>
        <v>니시후</v>
      </c>
      <c r="V53" s="119" t="s">
        <v>1268</v>
      </c>
      <c r="W53" s="43" t="s">
        <v>1441</v>
      </c>
      <c r="X53" s="118" t="s">
        <v>1267</v>
      </c>
      <c r="Y53" s="124" t="s">
        <v>1518</v>
      </c>
      <c r="Z53" s="48"/>
      <c r="AA53" s="118"/>
      <c r="AB53" s="113"/>
      <c r="AC53" s="118"/>
      <c r="AD53" s="48"/>
      <c r="AE53" s="119"/>
      <c r="AF53" s="43"/>
      <c r="AG53" s="118"/>
      <c r="AH53" s="117"/>
      <c r="AI53" s="45" t="s">
        <v>32</v>
      </c>
      <c r="AJ53" s="45" t="str">
        <f>INDEX(list!$B$2:$B$100,MATCH(AL53,list!$C$2:$C$100,0))</f>
        <v>후츄시</v>
      </c>
      <c r="AK53" s="115" t="s">
        <v>1266</v>
      </c>
      <c r="AL53" s="23" t="s">
        <v>1092</v>
      </c>
      <c r="AM53" s="115" t="s">
        <v>1267</v>
      </c>
      <c r="AN53" s="45" t="s">
        <v>583</v>
      </c>
      <c r="AO53" s="44">
        <v>45</v>
      </c>
      <c r="AP53" s="45" t="s">
        <v>34</v>
      </c>
      <c r="AQ53" s="44">
        <v>50</v>
      </c>
      <c r="AR53" s="45" t="s">
        <v>584</v>
      </c>
      <c r="AS53" s="44">
        <v>75</v>
      </c>
      <c r="AT53" s="120" t="s">
        <v>1443</v>
      </c>
      <c r="AU53" s="117" t="s">
        <v>1519</v>
      </c>
      <c r="AV53" s="123" t="s">
        <v>1305</v>
      </c>
      <c r="AW53" s="121" t="s">
        <v>1270</v>
      </c>
      <c r="AX53" s="5">
        <v>2</v>
      </c>
      <c r="AY53" s="5">
        <v>2</v>
      </c>
      <c r="AZ53" s="5">
        <v>1979</v>
      </c>
      <c r="BA53" s="129" t="s">
        <v>1520</v>
      </c>
      <c r="BB53" s="64" t="s">
        <v>454</v>
      </c>
      <c r="BC53" s="64" t="s">
        <v>420</v>
      </c>
      <c r="BD53" s="64" t="s">
        <v>421</v>
      </c>
      <c r="BE53" s="64" t="s">
        <v>455</v>
      </c>
      <c r="BF53" s="64" t="s">
        <v>422</v>
      </c>
      <c r="BG53" s="64"/>
      <c r="BH53" s="64"/>
      <c r="BI53" s="65" t="s">
        <v>423</v>
      </c>
      <c r="BJ53" s="65" t="s">
        <v>417</v>
      </c>
      <c r="BK53" s="65"/>
      <c r="BL53" s="65" t="s">
        <v>426</v>
      </c>
      <c r="BM53" s="65" t="s">
        <v>392</v>
      </c>
      <c r="BN53" s="65" t="s">
        <v>424</v>
      </c>
      <c r="BO53" s="65"/>
      <c r="BR53" s="111" t="s">
        <v>1171</v>
      </c>
      <c r="BS53" s="67" t="s">
        <v>971</v>
      </c>
      <c r="BT53" s="67" t="s">
        <v>972</v>
      </c>
      <c r="BU53" s="68">
        <v>50</v>
      </c>
      <c r="BV53" s="91" t="s">
        <v>973</v>
      </c>
      <c r="BW53" s="91">
        <v>0</v>
      </c>
      <c r="BY53" s="11">
        <f t="shared" si="16"/>
        <v>69000</v>
      </c>
      <c r="BZ53" s="11">
        <f t="shared" si="17"/>
        <v>5000</v>
      </c>
      <c r="CA53" s="13">
        <f t="shared" si="18"/>
        <v>0</v>
      </c>
      <c r="CB53" s="13">
        <f t="shared" si="19"/>
        <v>0</v>
      </c>
      <c r="CC53" s="13">
        <f t="shared" si="20"/>
        <v>37000</v>
      </c>
      <c r="CE53" s="47">
        <v>15000</v>
      </c>
      <c r="CF53" s="47">
        <v>15000</v>
      </c>
      <c r="CH53" s="61">
        <f t="shared" si="5"/>
        <v>74520</v>
      </c>
    </row>
    <row r="54" spans="1:86" ht="14.25" customHeight="1">
      <c r="A54" s="44">
        <v>190920053</v>
      </c>
      <c r="B54" s="114" t="s">
        <v>1269</v>
      </c>
      <c r="C54" s="1" t="s">
        <v>1403</v>
      </c>
      <c r="D54" s="115" t="s">
        <v>1266</v>
      </c>
      <c r="E54" s="114" t="s">
        <v>1578</v>
      </c>
      <c r="F54" s="115" t="s">
        <v>1267</v>
      </c>
      <c r="G54" s="62" t="s">
        <v>1225</v>
      </c>
      <c r="H54" s="116" t="s">
        <v>1300</v>
      </c>
      <c r="I54" s="62" t="s">
        <v>1225</v>
      </c>
      <c r="K54" s="1" t="s">
        <v>1517</v>
      </c>
      <c r="L54" s="127" t="s">
        <v>1428</v>
      </c>
      <c r="M54" s="8">
        <v>67000</v>
      </c>
      <c r="N54" s="8">
        <v>5000</v>
      </c>
      <c r="O54" s="22">
        <v>0</v>
      </c>
      <c r="P54" s="22">
        <v>0</v>
      </c>
      <c r="Q54" s="48" t="str">
        <f>INDEX(list!$E$2:$E$1000,MATCH(S54,list!$F$2:$F$1000,0))</f>
        <v>JR난부센</v>
      </c>
      <c r="R54" s="118" t="s">
        <v>1266</v>
      </c>
      <c r="S54" s="113" t="s">
        <v>225</v>
      </c>
      <c r="T54" s="118" t="s">
        <v>1267</v>
      </c>
      <c r="U54" s="48" t="str">
        <f>INDEX(list!$I$2:$I$1000,MATCH(W54,list!$J$2:$J$1000,0))</f>
        <v>니시후</v>
      </c>
      <c r="V54" s="119" t="s">
        <v>1268</v>
      </c>
      <c r="W54" s="43" t="s">
        <v>1441</v>
      </c>
      <c r="X54" s="118" t="s">
        <v>1267</v>
      </c>
      <c r="Y54" s="124" t="s">
        <v>1455</v>
      </c>
      <c r="Z54" s="48"/>
      <c r="AA54" s="118"/>
      <c r="AB54" s="113"/>
      <c r="AC54" s="118"/>
      <c r="AD54" s="48"/>
      <c r="AE54" s="119"/>
      <c r="AF54" s="43"/>
      <c r="AG54" s="118"/>
      <c r="AH54" s="117"/>
      <c r="AI54" s="45" t="s">
        <v>32</v>
      </c>
      <c r="AJ54" s="45" t="str">
        <f>INDEX(list!$B$2:$B$100,MATCH(AL54,list!$C$2:$C$100,0))</f>
        <v>후츄시</v>
      </c>
      <c r="AK54" s="115" t="s">
        <v>1266</v>
      </c>
      <c r="AL54" s="23" t="s">
        <v>1092</v>
      </c>
      <c r="AM54" s="115" t="s">
        <v>1267</v>
      </c>
      <c r="AN54" s="45" t="s">
        <v>583</v>
      </c>
      <c r="AO54" s="44">
        <v>45</v>
      </c>
      <c r="AP54" s="45" t="s">
        <v>34</v>
      </c>
      <c r="AQ54" s="44">
        <v>50</v>
      </c>
      <c r="AR54" s="45" t="s">
        <v>584</v>
      </c>
      <c r="AS54" s="44">
        <v>75</v>
      </c>
      <c r="AT54" s="120" t="s">
        <v>1443</v>
      </c>
      <c r="AU54" s="117" t="s">
        <v>1519</v>
      </c>
      <c r="AV54" s="123" t="s">
        <v>1305</v>
      </c>
      <c r="AW54" s="121" t="s">
        <v>1270</v>
      </c>
      <c r="AX54" s="5">
        <v>1</v>
      </c>
      <c r="AY54" s="5">
        <v>2</v>
      </c>
      <c r="AZ54" s="5">
        <v>1979</v>
      </c>
      <c r="BA54" s="129" t="s">
        <v>1310</v>
      </c>
      <c r="BB54" s="64" t="s">
        <v>454</v>
      </c>
      <c r="BC54" s="64" t="s">
        <v>420</v>
      </c>
      <c r="BD54" s="64"/>
      <c r="BE54" s="64" t="s">
        <v>455</v>
      </c>
      <c r="BF54" s="64" t="s">
        <v>422</v>
      </c>
      <c r="BG54" s="64"/>
      <c r="BH54" s="64"/>
      <c r="BI54" s="65" t="s">
        <v>423</v>
      </c>
      <c r="BJ54" s="65" t="s">
        <v>417</v>
      </c>
      <c r="BK54" s="65"/>
      <c r="BL54" s="65" t="s">
        <v>426</v>
      </c>
      <c r="BM54" s="65" t="s">
        <v>392</v>
      </c>
      <c r="BN54" s="65"/>
      <c r="BO54" s="65"/>
      <c r="BR54" s="111" t="s">
        <v>1171</v>
      </c>
      <c r="BS54" s="67" t="s">
        <v>971</v>
      </c>
      <c r="BT54" s="67" t="s">
        <v>972</v>
      </c>
      <c r="BU54" s="68">
        <v>50</v>
      </c>
      <c r="BV54" s="91" t="s">
        <v>973</v>
      </c>
      <c r="BW54" s="91">
        <v>0</v>
      </c>
      <c r="BY54" s="11">
        <f t="shared" si="16"/>
        <v>67000</v>
      </c>
      <c r="BZ54" s="11">
        <f t="shared" si="17"/>
        <v>5000</v>
      </c>
      <c r="CA54" s="13">
        <f t="shared" si="18"/>
        <v>0</v>
      </c>
      <c r="CB54" s="13">
        <f t="shared" si="19"/>
        <v>0</v>
      </c>
      <c r="CC54" s="13">
        <f t="shared" si="20"/>
        <v>36000</v>
      </c>
      <c r="CE54" s="47">
        <v>15000</v>
      </c>
      <c r="CF54" s="47">
        <v>15000</v>
      </c>
      <c r="CH54" s="61">
        <f t="shared" si="5"/>
        <v>72360</v>
      </c>
    </row>
    <row r="55" spans="1:86" ht="14.25" customHeight="1">
      <c r="A55" s="44">
        <v>190920054</v>
      </c>
      <c r="B55" s="114" t="s">
        <v>1269</v>
      </c>
      <c r="C55" s="1" t="s">
        <v>1404</v>
      </c>
      <c r="D55" s="115" t="s">
        <v>1266</v>
      </c>
      <c r="E55" s="114" t="s">
        <v>1577</v>
      </c>
      <c r="F55" s="115" t="s">
        <v>1267</v>
      </c>
      <c r="G55" s="62" t="s">
        <v>1225</v>
      </c>
      <c r="H55" s="116" t="s">
        <v>1522</v>
      </c>
      <c r="I55" s="62" t="s">
        <v>1225</v>
      </c>
      <c r="K55" s="1" t="s">
        <v>1521</v>
      </c>
      <c r="L55" s="127" t="s">
        <v>1421</v>
      </c>
      <c r="M55" s="8">
        <v>68000</v>
      </c>
      <c r="N55" s="8">
        <v>5000</v>
      </c>
      <c r="O55" s="22">
        <v>0</v>
      </c>
      <c r="P55" s="22">
        <v>0</v>
      </c>
      <c r="Q55" s="48" t="str">
        <f>INDEX(list!$E$2:$E$1000,MATCH(S55,list!$F$2:$F$1000,0))</f>
        <v>JR난부센</v>
      </c>
      <c r="R55" s="118" t="s">
        <v>1266</v>
      </c>
      <c r="S55" s="113" t="s">
        <v>225</v>
      </c>
      <c r="T55" s="118" t="s">
        <v>1267</v>
      </c>
      <c r="U55" s="48" t="str">
        <f>INDEX(list!$I$2:$I$1000,MATCH(W55,list!$J$2:$J$1000,0))</f>
        <v>니시후</v>
      </c>
      <c r="V55" s="119" t="s">
        <v>1268</v>
      </c>
      <c r="W55" s="43" t="s">
        <v>1441</v>
      </c>
      <c r="X55" s="118" t="s">
        <v>1267</v>
      </c>
      <c r="Y55" s="124" t="s">
        <v>1518</v>
      </c>
      <c r="Z55" s="48"/>
      <c r="AA55" s="118"/>
      <c r="AB55" s="113"/>
      <c r="AC55" s="118"/>
      <c r="AD55" s="48"/>
      <c r="AE55" s="119"/>
      <c r="AF55" s="43"/>
      <c r="AG55" s="118"/>
      <c r="AH55" s="117"/>
      <c r="AI55" s="45" t="s">
        <v>32</v>
      </c>
      <c r="AJ55" s="45" t="str">
        <f>INDEX(list!$B$2:$B$100,MATCH(AL55,list!$C$2:$C$100,0))</f>
        <v>후츄시</v>
      </c>
      <c r="AK55" s="115" t="s">
        <v>1266</v>
      </c>
      <c r="AL55" s="23" t="s">
        <v>1092</v>
      </c>
      <c r="AM55" s="115" t="s">
        <v>1267</v>
      </c>
      <c r="AN55" s="45" t="s">
        <v>583</v>
      </c>
      <c r="AO55" s="44">
        <v>45</v>
      </c>
      <c r="AP55" s="45" t="s">
        <v>34</v>
      </c>
      <c r="AQ55" s="44">
        <v>50</v>
      </c>
      <c r="AR55" s="45" t="s">
        <v>584</v>
      </c>
      <c r="AS55" s="44">
        <v>75</v>
      </c>
      <c r="AT55" s="120" t="s">
        <v>1443</v>
      </c>
      <c r="AU55" s="117" t="s">
        <v>1519</v>
      </c>
      <c r="AV55" s="123" t="s">
        <v>1305</v>
      </c>
      <c r="AW55" s="121" t="s">
        <v>1270</v>
      </c>
      <c r="AX55" s="5">
        <v>2</v>
      </c>
      <c r="AY55" s="5">
        <v>2</v>
      </c>
      <c r="AZ55" s="5">
        <v>1981</v>
      </c>
      <c r="BA55" s="129" t="s">
        <v>1306</v>
      </c>
      <c r="BB55" s="64" t="s">
        <v>454</v>
      </c>
      <c r="BC55" s="64" t="s">
        <v>420</v>
      </c>
      <c r="BD55" s="64" t="s">
        <v>421</v>
      </c>
      <c r="BE55" s="64" t="s">
        <v>455</v>
      </c>
      <c r="BF55" s="64" t="s">
        <v>422</v>
      </c>
      <c r="BG55" s="64"/>
      <c r="BH55" s="64"/>
      <c r="BI55" s="65" t="s">
        <v>423</v>
      </c>
      <c r="BJ55" s="65" t="s">
        <v>417</v>
      </c>
      <c r="BK55" s="65"/>
      <c r="BL55" s="65" t="s">
        <v>426</v>
      </c>
      <c r="BM55" s="65" t="s">
        <v>392</v>
      </c>
      <c r="BN55" s="65"/>
      <c r="BO55" s="65"/>
      <c r="BR55" s="111" t="s">
        <v>1171</v>
      </c>
      <c r="BS55" s="67" t="s">
        <v>971</v>
      </c>
      <c r="BT55" s="67" t="s">
        <v>972</v>
      </c>
      <c r="BU55" s="68">
        <v>100</v>
      </c>
      <c r="BV55" s="91" t="s">
        <v>973</v>
      </c>
      <c r="BW55" s="91">
        <v>0</v>
      </c>
      <c r="BY55" s="11">
        <f t="shared" si="16"/>
        <v>68000</v>
      </c>
      <c r="BZ55" s="11">
        <f t="shared" si="17"/>
        <v>5000</v>
      </c>
      <c r="CA55" s="13">
        <f t="shared" si="18"/>
        <v>0</v>
      </c>
      <c r="CB55" s="13">
        <f t="shared" si="19"/>
        <v>0</v>
      </c>
      <c r="CC55" s="13">
        <f t="shared" si="20"/>
        <v>36500</v>
      </c>
      <c r="CE55" s="47">
        <v>15000</v>
      </c>
      <c r="CF55" s="47">
        <v>15000</v>
      </c>
      <c r="CH55" s="61">
        <f t="shared" si="5"/>
        <v>73440</v>
      </c>
    </row>
    <row r="56" spans="1:86" ht="14.25" customHeight="1">
      <c r="A56" s="44">
        <v>190920055</v>
      </c>
      <c r="B56" s="114" t="s">
        <v>1269</v>
      </c>
      <c r="C56" s="1" t="s">
        <v>1405</v>
      </c>
      <c r="D56" s="115" t="s">
        <v>1266</v>
      </c>
      <c r="E56" s="114" t="s">
        <v>1579</v>
      </c>
      <c r="F56" s="115" t="s">
        <v>1267</v>
      </c>
      <c r="G56" s="62" t="s">
        <v>1225</v>
      </c>
      <c r="H56" s="116" t="s">
        <v>1300</v>
      </c>
      <c r="I56" s="62" t="s">
        <v>1225</v>
      </c>
      <c r="K56" s="1" t="s">
        <v>1523</v>
      </c>
      <c r="L56" s="127" t="s">
        <v>1425</v>
      </c>
      <c r="M56" s="8">
        <v>33000</v>
      </c>
      <c r="N56" s="8">
        <v>5000</v>
      </c>
      <c r="O56" s="22">
        <v>0</v>
      </c>
      <c r="P56" s="22">
        <v>0</v>
      </c>
      <c r="Q56" s="48" t="str">
        <f>INDEX(list!$E$2:$E$1000,MATCH(S56,list!$F$2:$F$1000,0))</f>
        <v>JR난부센</v>
      </c>
      <c r="R56" s="118" t="s">
        <v>1266</v>
      </c>
      <c r="S56" s="113" t="s">
        <v>225</v>
      </c>
      <c r="T56" s="118" t="s">
        <v>1267</v>
      </c>
      <c r="U56" s="48" t="str">
        <f>INDEX(list!$I$2:$I$1000,MATCH(W56,list!$J$2:$J$1000,0))</f>
        <v>야노쿠치</v>
      </c>
      <c r="V56" s="119" t="s">
        <v>1268</v>
      </c>
      <c r="W56" s="43" t="s">
        <v>1524</v>
      </c>
      <c r="X56" s="118" t="s">
        <v>1267</v>
      </c>
      <c r="Y56" s="124" t="s">
        <v>1453</v>
      </c>
      <c r="Z56" s="48"/>
      <c r="AA56" s="118"/>
      <c r="AB56" s="113"/>
      <c r="AC56" s="118"/>
      <c r="AD56" s="48"/>
      <c r="AE56" s="119"/>
      <c r="AF56" s="43"/>
      <c r="AG56" s="118"/>
      <c r="AH56" s="117"/>
      <c r="AI56" s="45" t="s">
        <v>32</v>
      </c>
      <c r="AJ56" s="45" t="str">
        <f>INDEX(list!$B$2:$B$100,MATCH(AL56,list!$C$2:$C$100,0))</f>
        <v>이나기시</v>
      </c>
      <c r="AK56" s="115" t="s">
        <v>1266</v>
      </c>
      <c r="AL56" s="23" t="s">
        <v>1048</v>
      </c>
      <c r="AM56" s="115" t="s">
        <v>1267</v>
      </c>
      <c r="AN56" s="45" t="s">
        <v>583</v>
      </c>
      <c r="AO56" s="44">
        <v>45</v>
      </c>
      <c r="AP56" s="45" t="s">
        <v>34</v>
      </c>
      <c r="AQ56" s="44">
        <v>50</v>
      </c>
      <c r="AR56" s="45" t="s">
        <v>584</v>
      </c>
      <c r="AS56" s="44">
        <v>70</v>
      </c>
      <c r="AT56" s="120" t="s">
        <v>1303</v>
      </c>
      <c r="AU56" s="117" t="s">
        <v>1526</v>
      </c>
      <c r="AV56" s="123" t="s">
        <v>1305</v>
      </c>
      <c r="AW56" s="121" t="s">
        <v>1270</v>
      </c>
      <c r="AX56" s="5">
        <v>1</v>
      </c>
      <c r="AY56" s="5">
        <v>5</v>
      </c>
      <c r="AZ56" s="5">
        <v>1992</v>
      </c>
      <c r="BA56" s="129" t="s">
        <v>1306</v>
      </c>
      <c r="BB56" s="64" t="s">
        <v>454</v>
      </c>
      <c r="BC56" s="64" t="s">
        <v>420</v>
      </c>
      <c r="BD56" s="64"/>
      <c r="BE56" s="64" t="s">
        <v>455</v>
      </c>
      <c r="BF56" s="64" t="s">
        <v>422</v>
      </c>
      <c r="BG56" s="64" t="s">
        <v>416</v>
      </c>
      <c r="BH56" s="64" t="s">
        <v>556</v>
      </c>
      <c r="BI56" s="65"/>
      <c r="BJ56" s="65"/>
      <c r="BK56" s="65" t="s">
        <v>425</v>
      </c>
      <c r="BL56" s="65"/>
      <c r="BM56" s="65" t="s">
        <v>392</v>
      </c>
      <c r="BN56" s="65"/>
      <c r="BO56" s="65"/>
      <c r="BR56" s="111" t="s">
        <v>1171</v>
      </c>
      <c r="BS56" s="67" t="s">
        <v>971</v>
      </c>
      <c r="BT56" s="67" t="s">
        <v>972</v>
      </c>
      <c r="BU56" s="68">
        <v>100</v>
      </c>
      <c r="BV56" s="91" t="s">
        <v>973</v>
      </c>
      <c r="BW56" s="91">
        <v>0</v>
      </c>
      <c r="BY56" s="11">
        <f t="shared" si="16"/>
        <v>33000</v>
      </c>
      <c r="BZ56" s="11">
        <f t="shared" si="17"/>
        <v>5000</v>
      </c>
      <c r="CA56" s="13">
        <f t="shared" si="18"/>
        <v>0</v>
      </c>
      <c r="CB56" s="13">
        <f t="shared" si="19"/>
        <v>0</v>
      </c>
      <c r="CC56" s="13">
        <f t="shared" si="20"/>
        <v>19000</v>
      </c>
      <c r="CE56" s="47">
        <v>15000</v>
      </c>
      <c r="CF56" s="47">
        <v>15000</v>
      </c>
      <c r="CH56" s="61">
        <f t="shared" si="5"/>
        <v>35640</v>
      </c>
    </row>
    <row r="57" spans="1:86" ht="14.25" customHeight="1">
      <c r="A57" s="44">
        <v>190920056</v>
      </c>
      <c r="B57" s="114" t="s">
        <v>1269</v>
      </c>
      <c r="C57" s="1" t="s">
        <v>1580</v>
      </c>
      <c r="D57" s="115" t="s">
        <v>1266</v>
      </c>
      <c r="E57" s="114" t="s">
        <v>1582</v>
      </c>
      <c r="F57" s="115" t="s">
        <v>1267</v>
      </c>
      <c r="G57" s="62" t="s">
        <v>1225</v>
      </c>
      <c r="H57" s="116" t="s">
        <v>1512</v>
      </c>
      <c r="I57" s="62" t="s">
        <v>1225</v>
      </c>
      <c r="K57" s="1" t="s">
        <v>1581</v>
      </c>
      <c r="L57" s="127" t="s">
        <v>1431</v>
      </c>
      <c r="M57" s="8">
        <v>30000</v>
      </c>
      <c r="N57" s="8">
        <v>6000</v>
      </c>
      <c r="O57" s="22">
        <v>0</v>
      </c>
      <c r="P57" s="22">
        <v>1</v>
      </c>
      <c r="Q57" s="48" t="str">
        <f>INDEX(list!$E$2:$E$1000,MATCH(S57,list!$F$2:$F$1000,0))</f>
        <v>케이오센</v>
      </c>
      <c r="R57" s="118" t="s">
        <v>1266</v>
      </c>
      <c r="S57" s="113" t="s">
        <v>546</v>
      </c>
      <c r="T57" s="118" t="s">
        <v>1267</v>
      </c>
      <c r="U57" s="48" t="str">
        <f>INDEX(list!$I$2:$I$1000,MATCH(W57,list!$J$2:$J$1000,0))</f>
        <v>케이오하치오지</v>
      </c>
      <c r="V57" s="119" t="s">
        <v>1268</v>
      </c>
      <c r="W57" s="43" t="s">
        <v>1495</v>
      </c>
      <c r="X57" s="118" t="s">
        <v>1267</v>
      </c>
      <c r="Y57" s="124" t="s">
        <v>1514</v>
      </c>
      <c r="Z57" s="48"/>
      <c r="AA57" s="118"/>
      <c r="AB57" s="113"/>
      <c r="AC57" s="118"/>
      <c r="AD57" s="48"/>
      <c r="AE57" s="119"/>
      <c r="AF57" s="43"/>
      <c r="AG57" s="118"/>
      <c r="AH57" s="117"/>
      <c r="AI57" s="45" t="s">
        <v>32</v>
      </c>
      <c r="AJ57" s="45" t="str">
        <f>INDEX(list!$B$2:$B$100,MATCH(AL57,list!$C$2:$C$100,0))</f>
        <v>하치오지시</v>
      </c>
      <c r="AK57" s="115" t="s">
        <v>1266</v>
      </c>
      <c r="AL57" s="23" t="s">
        <v>1085</v>
      </c>
      <c r="AM57" s="115" t="s">
        <v>1267</v>
      </c>
      <c r="AN57" s="45" t="s">
        <v>583</v>
      </c>
      <c r="AO57" s="44">
        <v>55</v>
      </c>
      <c r="AP57" s="45" t="s">
        <v>34</v>
      </c>
      <c r="AQ57" s="44">
        <v>70</v>
      </c>
      <c r="AR57" s="45" t="s">
        <v>584</v>
      </c>
      <c r="AS57" s="44">
        <v>80</v>
      </c>
      <c r="AT57" s="120" t="s">
        <v>1307</v>
      </c>
      <c r="AU57" s="117" t="s">
        <v>1527</v>
      </c>
      <c r="AV57" s="123" t="s">
        <v>1305</v>
      </c>
      <c r="AW57" s="121" t="s">
        <v>1270</v>
      </c>
      <c r="AX57" s="5">
        <v>1</v>
      </c>
      <c r="AY57" s="5">
        <v>5</v>
      </c>
      <c r="AZ57" s="5">
        <v>1992</v>
      </c>
      <c r="BA57" s="129" t="s">
        <v>1306</v>
      </c>
      <c r="BB57" s="64" t="s">
        <v>454</v>
      </c>
      <c r="BC57" s="64" t="s">
        <v>420</v>
      </c>
      <c r="BD57" s="64"/>
      <c r="BE57" s="64" t="s">
        <v>455</v>
      </c>
      <c r="BF57" s="64" t="s">
        <v>422</v>
      </c>
      <c r="BG57" s="64"/>
      <c r="BH57" s="64" t="s">
        <v>556</v>
      </c>
      <c r="BI57" s="65"/>
      <c r="BJ57" s="65"/>
      <c r="BK57" s="65" t="s">
        <v>425</v>
      </c>
      <c r="BL57" s="65" t="s">
        <v>426</v>
      </c>
      <c r="BM57" s="65" t="s">
        <v>392</v>
      </c>
      <c r="BN57" s="65"/>
      <c r="BO57" s="65"/>
      <c r="BR57" s="111" t="s">
        <v>1171</v>
      </c>
      <c r="BS57" s="67" t="s">
        <v>971</v>
      </c>
      <c r="BT57" s="67" t="s">
        <v>972</v>
      </c>
      <c r="BU57" s="68">
        <v>100</v>
      </c>
      <c r="BV57" s="91" t="s">
        <v>973</v>
      </c>
      <c r="BW57" s="91">
        <v>0</v>
      </c>
      <c r="BY57" s="11">
        <f t="shared" si="16"/>
        <v>30000</v>
      </c>
      <c r="BZ57" s="11">
        <f t="shared" si="17"/>
        <v>6000</v>
      </c>
      <c r="CA57" s="13">
        <f t="shared" si="18"/>
        <v>0</v>
      </c>
      <c r="CB57" s="13">
        <f t="shared" si="19"/>
        <v>30000</v>
      </c>
      <c r="CC57" s="13">
        <f t="shared" si="20"/>
        <v>18000</v>
      </c>
      <c r="CE57" s="47">
        <v>15000</v>
      </c>
      <c r="CF57" s="47">
        <v>15000</v>
      </c>
      <c r="CH57" s="61">
        <f t="shared" si="5"/>
        <v>32400.000000000004</v>
      </c>
    </row>
    <row r="58" spans="1:86" ht="14.25" customHeight="1">
      <c r="A58" s="44">
        <v>190920057</v>
      </c>
      <c r="B58" s="114" t="s">
        <v>1269</v>
      </c>
      <c r="C58" s="1" t="s">
        <v>1583</v>
      </c>
      <c r="D58" s="115" t="s">
        <v>1266</v>
      </c>
      <c r="E58" s="114" t="s">
        <v>1584</v>
      </c>
      <c r="F58" s="115" t="s">
        <v>1267</v>
      </c>
      <c r="G58" s="62" t="s">
        <v>1225</v>
      </c>
      <c r="H58" s="116" t="s">
        <v>1300</v>
      </c>
      <c r="I58" s="62" t="s">
        <v>1225</v>
      </c>
      <c r="K58" s="1" t="s">
        <v>1528</v>
      </c>
      <c r="L58" s="127" t="s">
        <v>1418</v>
      </c>
      <c r="M58" s="8">
        <v>46000</v>
      </c>
      <c r="N58" s="8">
        <v>6000</v>
      </c>
      <c r="O58" s="22">
        <v>0</v>
      </c>
      <c r="P58" s="22">
        <v>0</v>
      </c>
      <c r="Q58" s="48" t="str">
        <f>INDEX(list!$E$2:$E$1000,MATCH(S58,list!$F$2:$F$1000,0))</f>
        <v>케이오센</v>
      </c>
      <c r="R58" s="118" t="s">
        <v>1266</v>
      </c>
      <c r="S58" s="113" t="s">
        <v>546</v>
      </c>
      <c r="T58" s="118" t="s">
        <v>1267</v>
      </c>
      <c r="U58" s="48" t="str">
        <f>INDEX(list!$I$2:$I$1000,MATCH(W58,list!$J$2:$J$1000,0))</f>
        <v>케이오하치오지</v>
      </c>
      <c r="V58" s="119" t="s">
        <v>1268</v>
      </c>
      <c r="W58" s="43" t="s">
        <v>1495</v>
      </c>
      <c r="X58" s="118" t="s">
        <v>1267</v>
      </c>
      <c r="Y58" s="124" t="s">
        <v>1465</v>
      </c>
      <c r="Z58" s="48"/>
      <c r="AA58" s="118"/>
      <c r="AB58" s="113"/>
      <c r="AC58" s="118"/>
      <c r="AD58" s="48"/>
      <c r="AE58" s="119"/>
      <c r="AF58" s="43"/>
      <c r="AG58" s="118"/>
      <c r="AH58" s="117"/>
      <c r="AI58" s="45" t="s">
        <v>32</v>
      </c>
      <c r="AJ58" s="45" t="str">
        <f>INDEX(list!$B$2:$B$100,MATCH(AL58,list!$C$2:$C$100,0))</f>
        <v>하치오지시</v>
      </c>
      <c r="AK58" s="115" t="s">
        <v>1266</v>
      </c>
      <c r="AL58" s="23" t="s">
        <v>1085</v>
      </c>
      <c r="AM58" s="115" t="s">
        <v>1267</v>
      </c>
      <c r="AN58" s="45" t="s">
        <v>583</v>
      </c>
      <c r="AO58" s="44">
        <v>50</v>
      </c>
      <c r="AP58" s="45" t="s">
        <v>34</v>
      </c>
      <c r="AQ58" s="44">
        <v>60</v>
      </c>
      <c r="AR58" s="45" t="s">
        <v>584</v>
      </c>
      <c r="AS58" s="44">
        <v>75</v>
      </c>
      <c r="AT58" s="120" t="s">
        <v>1307</v>
      </c>
      <c r="AU58" s="117" t="s">
        <v>1529</v>
      </c>
      <c r="AV58" s="123" t="s">
        <v>1438</v>
      </c>
      <c r="AW58" s="121" t="s">
        <v>1270</v>
      </c>
      <c r="AX58" s="5">
        <v>3</v>
      </c>
      <c r="AY58" s="5">
        <v>10</v>
      </c>
      <c r="AZ58" s="5">
        <v>1998</v>
      </c>
      <c r="BA58" s="126" t="s">
        <v>1306</v>
      </c>
      <c r="BB58" s="64" t="s">
        <v>454</v>
      </c>
      <c r="BC58" s="64" t="s">
        <v>420</v>
      </c>
      <c r="BD58" s="64" t="s">
        <v>421</v>
      </c>
      <c r="BE58" s="64" t="s">
        <v>455</v>
      </c>
      <c r="BF58" s="64" t="s">
        <v>422</v>
      </c>
      <c r="BG58" s="64" t="s">
        <v>416</v>
      </c>
      <c r="BH58" s="64" t="s">
        <v>556</v>
      </c>
      <c r="BI58" s="65" t="s">
        <v>423</v>
      </c>
      <c r="BJ58" s="65"/>
      <c r="BK58" s="65" t="s">
        <v>425</v>
      </c>
      <c r="BL58" s="65" t="s">
        <v>426</v>
      </c>
      <c r="BM58" s="65" t="s">
        <v>392</v>
      </c>
      <c r="BN58" s="65"/>
      <c r="BO58" s="65"/>
      <c r="BR58" s="111" t="s">
        <v>1171</v>
      </c>
      <c r="BS58" s="67" t="s">
        <v>971</v>
      </c>
      <c r="BT58" s="67" t="s">
        <v>972</v>
      </c>
      <c r="BU58" s="68">
        <v>50</v>
      </c>
      <c r="BV58" s="91" t="s">
        <v>973</v>
      </c>
      <c r="BW58" s="91">
        <v>0</v>
      </c>
      <c r="BY58" s="11">
        <f t="shared" si="16"/>
        <v>46000</v>
      </c>
      <c r="BZ58" s="11">
        <f t="shared" si="17"/>
        <v>6000</v>
      </c>
      <c r="CA58" s="13">
        <f t="shared" si="18"/>
        <v>0</v>
      </c>
      <c r="CB58" s="13">
        <f t="shared" si="19"/>
        <v>0</v>
      </c>
      <c r="CC58" s="13">
        <f t="shared" si="20"/>
        <v>26000</v>
      </c>
      <c r="CE58" s="47">
        <v>15000</v>
      </c>
      <c r="CF58" s="47">
        <v>15000</v>
      </c>
      <c r="CH58" s="61">
        <f t="shared" si="5"/>
        <v>49680</v>
      </c>
    </row>
    <row r="59" spans="1:86" ht="14.25" customHeight="1">
      <c r="A59" s="44">
        <v>190920058</v>
      </c>
      <c r="B59" s="114" t="s">
        <v>1269</v>
      </c>
      <c r="C59" s="1" t="s">
        <v>1406</v>
      </c>
      <c r="D59" s="115" t="s">
        <v>1266</v>
      </c>
      <c r="E59" s="114" t="s">
        <v>1584</v>
      </c>
      <c r="F59" s="115" t="s">
        <v>1267</v>
      </c>
      <c r="G59" s="62" t="s">
        <v>1225</v>
      </c>
      <c r="H59" s="116" t="s">
        <v>1300</v>
      </c>
      <c r="I59" s="62" t="s">
        <v>1225</v>
      </c>
      <c r="K59" s="1" t="s">
        <v>1528</v>
      </c>
      <c r="L59" s="127" t="s">
        <v>1432</v>
      </c>
      <c r="M59" s="8">
        <v>50000</v>
      </c>
      <c r="N59" s="8">
        <v>6000</v>
      </c>
      <c r="O59" s="22">
        <v>0</v>
      </c>
      <c r="P59" s="22">
        <v>0</v>
      </c>
      <c r="Q59" s="48" t="str">
        <f>INDEX(list!$E$2:$E$1000,MATCH(S59,list!$F$2:$F$1000,0))</f>
        <v>케이오센</v>
      </c>
      <c r="R59" s="118" t="s">
        <v>1266</v>
      </c>
      <c r="S59" s="113" t="s">
        <v>546</v>
      </c>
      <c r="T59" s="118" t="s">
        <v>1267</v>
      </c>
      <c r="U59" s="48" t="str">
        <f>INDEX(list!$I$2:$I$1000,MATCH(W59,list!$J$2:$J$1000,0))</f>
        <v>케이오하치오지</v>
      </c>
      <c r="V59" s="119" t="s">
        <v>1268</v>
      </c>
      <c r="W59" s="43" t="s">
        <v>1495</v>
      </c>
      <c r="X59" s="118" t="s">
        <v>1267</v>
      </c>
      <c r="Y59" s="124" t="s">
        <v>1465</v>
      </c>
      <c r="Z59" s="48"/>
      <c r="AA59" s="118"/>
      <c r="AB59" s="113"/>
      <c r="AC59" s="118"/>
      <c r="AD59" s="48"/>
      <c r="AE59" s="119"/>
      <c r="AF59" s="43"/>
      <c r="AG59" s="118"/>
      <c r="AH59" s="117"/>
      <c r="AI59" s="45" t="s">
        <v>32</v>
      </c>
      <c r="AJ59" s="45" t="str">
        <f>INDEX(list!$B$2:$B$100,MATCH(AL59,list!$C$2:$C$100,0))</f>
        <v>하치오지시</v>
      </c>
      <c r="AK59" s="115" t="s">
        <v>1266</v>
      </c>
      <c r="AL59" s="23" t="s">
        <v>1085</v>
      </c>
      <c r="AM59" s="115" t="s">
        <v>1267</v>
      </c>
      <c r="AN59" s="45" t="s">
        <v>583</v>
      </c>
      <c r="AO59" s="44">
        <v>50</v>
      </c>
      <c r="AP59" s="45" t="s">
        <v>34</v>
      </c>
      <c r="AQ59" s="44">
        <v>60</v>
      </c>
      <c r="AR59" s="45" t="s">
        <v>584</v>
      </c>
      <c r="AS59" s="44">
        <v>75</v>
      </c>
      <c r="AT59" s="120" t="s">
        <v>1307</v>
      </c>
      <c r="AU59" s="117" t="s">
        <v>1529</v>
      </c>
      <c r="AV59" s="123" t="s">
        <v>1438</v>
      </c>
      <c r="AW59" s="121" t="s">
        <v>1270</v>
      </c>
      <c r="AX59" s="5">
        <v>7</v>
      </c>
      <c r="AY59" s="5">
        <v>10</v>
      </c>
      <c r="AZ59" s="5">
        <v>1998</v>
      </c>
      <c r="BA59" s="126" t="s">
        <v>1306</v>
      </c>
      <c r="BB59" s="64" t="s">
        <v>454</v>
      </c>
      <c r="BC59" s="64" t="s">
        <v>420</v>
      </c>
      <c r="BD59" s="64" t="s">
        <v>421</v>
      </c>
      <c r="BE59" s="64" t="s">
        <v>455</v>
      </c>
      <c r="BF59" s="64" t="s">
        <v>422</v>
      </c>
      <c r="BG59" s="64" t="s">
        <v>416</v>
      </c>
      <c r="BH59" s="64" t="s">
        <v>556</v>
      </c>
      <c r="BI59" s="65" t="s">
        <v>423</v>
      </c>
      <c r="BJ59" s="65"/>
      <c r="BK59" s="65" t="s">
        <v>425</v>
      </c>
      <c r="BL59" s="65" t="s">
        <v>426</v>
      </c>
      <c r="BM59" s="65" t="s">
        <v>392</v>
      </c>
      <c r="BN59" s="65"/>
      <c r="BO59" s="65"/>
      <c r="BR59" s="111" t="s">
        <v>1171</v>
      </c>
      <c r="BS59" s="67" t="s">
        <v>971</v>
      </c>
      <c r="BT59" s="67" t="s">
        <v>972</v>
      </c>
      <c r="BU59" s="68">
        <v>100</v>
      </c>
      <c r="BV59" s="91" t="s">
        <v>973</v>
      </c>
      <c r="BW59" s="91">
        <v>0</v>
      </c>
      <c r="BY59" s="11">
        <f t="shared" si="16"/>
        <v>50000</v>
      </c>
      <c r="BZ59" s="11">
        <f t="shared" si="17"/>
        <v>6000</v>
      </c>
      <c r="CA59" s="13">
        <f t="shared" si="18"/>
        <v>0</v>
      </c>
      <c r="CB59" s="13">
        <f t="shared" si="19"/>
        <v>0</v>
      </c>
      <c r="CC59" s="13">
        <f t="shared" si="20"/>
        <v>28000</v>
      </c>
      <c r="CE59" s="47">
        <v>15000</v>
      </c>
      <c r="CF59" s="47">
        <v>15000</v>
      </c>
      <c r="CH59" s="61">
        <f t="shared" si="5"/>
        <v>54000</v>
      </c>
    </row>
    <row r="60" spans="1:86" ht="14.25" customHeight="1">
      <c r="A60" s="44">
        <v>190920059</v>
      </c>
      <c r="B60" s="114" t="s">
        <v>1269</v>
      </c>
      <c r="C60" s="1" t="s">
        <v>1407</v>
      </c>
      <c r="D60" s="115" t="s">
        <v>1266</v>
      </c>
      <c r="E60" s="114" t="s">
        <v>1584</v>
      </c>
      <c r="F60" s="115" t="s">
        <v>1267</v>
      </c>
      <c r="G60" s="62" t="s">
        <v>1225</v>
      </c>
      <c r="H60" s="116" t="s">
        <v>1300</v>
      </c>
      <c r="I60" s="62" t="s">
        <v>1225</v>
      </c>
      <c r="K60" s="1" t="s">
        <v>1528</v>
      </c>
      <c r="L60" s="127" t="s">
        <v>1433</v>
      </c>
      <c r="M60" s="8">
        <v>50000</v>
      </c>
      <c r="N60" s="8">
        <v>6000</v>
      </c>
      <c r="O60" s="22">
        <v>0</v>
      </c>
      <c r="P60" s="22">
        <v>0</v>
      </c>
      <c r="Q60" s="48" t="str">
        <f>INDEX(list!$E$2:$E$1000,MATCH(S60,list!$F$2:$F$1000,0))</f>
        <v>케이오센</v>
      </c>
      <c r="R60" s="118" t="s">
        <v>1266</v>
      </c>
      <c r="S60" s="113" t="s">
        <v>546</v>
      </c>
      <c r="T60" s="118" t="s">
        <v>1267</v>
      </c>
      <c r="U60" s="48" t="str">
        <f>INDEX(list!$I$2:$I$1000,MATCH(W60,list!$J$2:$J$1000,0))</f>
        <v>케이오하치오지</v>
      </c>
      <c r="V60" s="119" t="s">
        <v>1268</v>
      </c>
      <c r="W60" s="43" t="s">
        <v>1495</v>
      </c>
      <c r="X60" s="118" t="s">
        <v>1267</v>
      </c>
      <c r="Y60" s="124" t="s">
        <v>1465</v>
      </c>
      <c r="Z60" s="48"/>
      <c r="AA60" s="118"/>
      <c r="AB60" s="113"/>
      <c r="AC60" s="118"/>
      <c r="AD60" s="48"/>
      <c r="AE60" s="119"/>
      <c r="AF60" s="43"/>
      <c r="AG60" s="118"/>
      <c r="AH60" s="117"/>
      <c r="AI60" s="45" t="s">
        <v>32</v>
      </c>
      <c r="AJ60" s="45" t="str">
        <f>INDEX(list!$B$2:$B$100,MATCH(AL60,list!$C$2:$C$100,0))</f>
        <v>하치오지시</v>
      </c>
      <c r="AK60" s="115" t="s">
        <v>1266</v>
      </c>
      <c r="AL60" s="23" t="s">
        <v>1085</v>
      </c>
      <c r="AM60" s="115" t="s">
        <v>1267</v>
      </c>
      <c r="AN60" s="45" t="s">
        <v>583</v>
      </c>
      <c r="AO60" s="44">
        <v>50</v>
      </c>
      <c r="AP60" s="45" t="s">
        <v>34</v>
      </c>
      <c r="AQ60" s="44">
        <v>60</v>
      </c>
      <c r="AR60" s="45" t="s">
        <v>584</v>
      </c>
      <c r="AS60" s="44">
        <v>75</v>
      </c>
      <c r="AT60" s="120" t="s">
        <v>1307</v>
      </c>
      <c r="AU60" s="117" t="s">
        <v>1530</v>
      </c>
      <c r="AV60" s="123" t="s">
        <v>1438</v>
      </c>
      <c r="AW60" s="121" t="s">
        <v>1270</v>
      </c>
      <c r="AX60" s="5">
        <v>7</v>
      </c>
      <c r="AY60" s="5">
        <v>10</v>
      </c>
      <c r="AZ60" s="5">
        <v>1998</v>
      </c>
      <c r="BA60" s="126" t="s">
        <v>1306</v>
      </c>
      <c r="BB60" s="64" t="s">
        <v>454</v>
      </c>
      <c r="BC60" s="64" t="s">
        <v>420</v>
      </c>
      <c r="BD60" s="64" t="s">
        <v>421</v>
      </c>
      <c r="BE60" s="64" t="s">
        <v>455</v>
      </c>
      <c r="BF60" s="64" t="s">
        <v>422</v>
      </c>
      <c r="BG60" s="64" t="s">
        <v>416</v>
      </c>
      <c r="BH60" s="64" t="s">
        <v>556</v>
      </c>
      <c r="BI60" s="65" t="s">
        <v>423</v>
      </c>
      <c r="BJ60" s="65"/>
      <c r="BK60" s="65" t="s">
        <v>425</v>
      </c>
      <c r="BL60" s="65" t="s">
        <v>426</v>
      </c>
      <c r="BM60" s="65" t="s">
        <v>392</v>
      </c>
      <c r="BN60" s="65"/>
      <c r="BO60" s="65"/>
      <c r="BR60" s="111" t="s">
        <v>1171</v>
      </c>
      <c r="BS60" s="67" t="s">
        <v>971</v>
      </c>
      <c r="BT60" s="67" t="s">
        <v>972</v>
      </c>
      <c r="BU60" s="68">
        <v>100</v>
      </c>
      <c r="BV60" s="91" t="s">
        <v>973</v>
      </c>
      <c r="BW60" s="91">
        <v>0</v>
      </c>
      <c r="BY60" s="11">
        <f t="shared" si="16"/>
        <v>50000</v>
      </c>
      <c r="BZ60" s="11">
        <f t="shared" si="17"/>
        <v>6000</v>
      </c>
      <c r="CA60" s="13">
        <f t="shared" si="18"/>
        <v>0</v>
      </c>
      <c r="CB60" s="13">
        <f t="shared" si="19"/>
        <v>0</v>
      </c>
      <c r="CC60" s="13">
        <f t="shared" si="20"/>
        <v>28000</v>
      </c>
      <c r="CE60" s="47">
        <v>15000</v>
      </c>
      <c r="CF60" s="47">
        <v>15000</v>
      </c>
      <c r="CH60" s="61">
        <f t="shared" si="5"/>
        <v>54000</v>
      </c>
    </row>
  </sheetData>
  <sheetProtection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G298"/>
  <sheetViews>
    <sheetView workbookViewId="0">
      <pane xSplit="11" ySplit="2" topLeftCell="Q290" activePane="bottomRight" state="frozen"/>
      <selection pane="topRight" activeCell="L1" sqref="L1"/>
      <selection pane="bottomLeft" activeCell="A3" sqref="A3"/>
      <selection pane="bottomRight" activeCell="H298" sqref="H298"/>
    </sheetView>
  </sheetViews>
  <sheetFormatPr defaultColWidth="9.140625" defaultRowHeight="16.5"/>
  <cols>
    <col min="1" max="1" width="3.7109375" style="72" bestFit="1" customWidth="1"/>
    <col min="2" max="2" width="27.140625" style="93" bestFit="1" customWidth="1"/>
    <col min="3" max="3" width="20" style="73" bestFit="1" customWidth="1"/>
    <col min="4" max="4" width="3.28515625" style="72" customWidth="1"/>
    <col min="5" max="5" width="22.28515625" style="97" bestFit="1" customWidth="1"/>
    <col min="6" max="6" width="22.28515625" style="81" customWidth="1"/>
    <col min="7" max="7" width="2.42578125" style="72" customWidth="1"/>
    <col min="8" max="8" width="15.5703125" style="73" customWidth="1"/>
    <col min="9" max="9" width="14.28515625" style="93" customWidth="1"/>
    <col min="10" max="10" width="13.7109375" style="84" customWidth="1"/>
    <col min="11" max="11" width="3" style="72" customWidth="1"/>
    <col min="12" max="12" width="17.140625" style="93" customWidth="1"/>
    <col min="13" max="13" width="21.28515625" style="73" bestFit="1" customWidth="1"/>
    <col min="14" max="14" width="18.7109375" style="72" bestFit="1" customWidth="1"/>
    <col min="15" max="15" width="17.28515625" style="72" bestFit="1" customWidth="1"/>
    <col min="16" max="18" width="9.140625" style="72"/>
    <col min="19" max="19" width="4.140625" style="72" customWidth="1"/>
    <col min="20" max="16384" width="9.140625" style="72"/>
  </cols>
  <sheetData>
    <row r="1" spans="1:33">
      <c r="A1" s="70"/>
      <c r="B1" s="92" t="s">
        <v>104</v>
      </c>
      <c r="C1" s="71" t="s">
        <v>1132</v>
      </c>
      <c r="E1" s="92" t="s">
        <v>104</v>
      </c>
      <c r="F1" s="71" t="s">
        <v>1132</v>
      </c>
      <c r="I1" s="92" t="s">
        <v>104</v>
      </c>
      <c r="J1" s="83" t="s">
        <v>1132</v>
      </c>
      <c r="M1" s="20" t="s">
        <v>459</v>
      </c>
      <c r="N1" s="16" t="s">
        <v>24</v>
      </c>
      <c r="O1" s="16" t="s">
        <v>25</v>
      </c>
      <c r="P1" s="17" t="s">
        <v>26</v>
      </c>
      <c r="Q1" s="20" t="s">
        <v>460</v>
      </c>
      <c r="R1" s="20" t="s">
        <v>461</v>
      </c>
      <c r="T1" s="74" t="s">
        <v>419</v>
      </c>
    </row>
    <row r="2" spans="1:33" ht="29.25" customHeight="1">
      <c r="A2" s="70">
        <f>ROW()-1</f>
        <v>1</v>
      </c>
      <c r="B2" s="92" t="s">
        <v>42</v>
      </c>
      <c r="C2" s="71" t="s">
        <v>1042</v>
      </c>
      <c r="E2" s="94" t="s">
        <v>150</v>
      </c>
      <c r="F2" s="71" t="s">
        <v>220</v>
      </c>
      <c r="H2" s="73" t="s">
        <v>407</v>
      </c>
      <c r="I2" s="93" t="s">
        <v>242</v>
      </c>
      <c r="J2" s="84" t="s">
        <v>268</v>
      </c>
      <c r="L2" s="98" t="s">
        <v>1211</v>
      </c>
      <c r="M2" s="73" t="s">
        <v>509</v>
      </c>
      <c r="N2" s="75" t="s">
        <v>510</v>
      </c>
      <c r="O2" s="75" t="s">
        <v>511</v>
      </c>
      <c r="Q2" s="75" t="s">
        <v>512</v>
      </c>
      <c r="T2" s="64" t="s">
        <v>454</v>
      </c>
      <c r="U2" s="64" t="s">
        <v>420</v>
      </c>
      <c r="V2" s="64" t="s">
        <v>421</v>
      </c>
      <c r="W2" s="64" t="s">
        <v>455</v>
      </c>
      <c r="X2" s="64" t="s">
        <v>422</v>
      </c>
      <c r="Y2" s="64" t="s">
        <v>416</v>
      </c>
      <c r="Z2" s="64" t="s">
        <v>556</v>
      </c>
      <c r="AA2" s="65" t="s">
        <v>423</v>
      </c>
      <c r="AB2" s="65" t="s">
        <v>417</v>
      </c>
      <c r="AC2" s="65" t="s">
        <v>425</v>
      </c>
      <c r="AD2" s="65" t="s">
        <v>426</v>
      </c>
      <c r="AE2" s="65" t="s">
        <v>392</v>
      </c>
      <c r="AF2" s="65" t="s">
        <v>424</v>
      </c>
      <c r="AG2" s="65" t="s">
        <v>418</v>
      </c>
    </row>
    <row r="3" spans="1:33" ht="36.75" customHeight="1">
      <c r="A3" s="70">
        <f>ROW()-1</f>
        <v>2</v>
      </c>
      <c r="B3" s="92" t="s">
        <v>43</v>
      </c>
      <c r="C3" s="71" t="s">
        <v>1043</v>
      </c>
      <c r="E3" s="94" t="s">
        <v>151</v>
      </c>
      <c r="F3" s="71" t="s">
        <v>221</v>
      </c>
      <c r="H3" s="73" t="s">
        <v>407</v>
      </c>
      <c r="I3" s="93" t="s">
        <v>243</v>
      </c>
      <c r="J3" s="84" t="s">
        <v>269</v>
      </c>
      <c r="L3" s="99" t="s">
        <v>1192</v>
      </c>
      <c r="M3" s="73" t="s">
        <v>1127</v>
      </c>
      <c r="N3" s="72" t="s">
        <v>513</v>
      </c>
      <c r="O3" s="72" t="s">
        <v>514</v>
      </c>
      <c r="Q3" s="75" t="s">
        <v>512</v>
      </c>
    </row>
    <row r="4" spans="1:33">
      <c r="A4" s="70">
        <f t="shared" ref="A4:A63" si="0">ROW()-1</f>
        <v>3</v>
      </c>
      <c r="B4" s="92" t="s">
        <v>44</v>
      </c>
      <c r="C4" s="71" t="s">
        <v>1044</v>
      </c>
      <c r="E4" s="94" t="s">
        <v>152</v>
      </c>
      <c r="F4" s="71" t="s">
        <v>222</v>
      </c>
      <c r="H4" s="73" t="s">
        <v>407</v>
      </c>
      <c r="I4" s="93" t="s">
        <v>244</v>
      </c>
      <c r="J4" s="84" t="s">
        <v>270</v>
      </c>
      <c r="M4" s="73" t="s">
        <v>515</v>
      </c>
      <c r="N4" s="72" t="s">
        <v>516</v>
      </c>
      <c r="O4" s="72" t="s">
        <v>517</v>
      </c>
      <c r="Q4" s="72" t="s">
        <v>1133</v>
      </c>
    </row>
    <row r="5" spans="1:33">
      <c r="A5" s="70">
        <f t="shared" si="0"/>
        <v>4</v>
      </c>
      <c r="B5" s="92" t="s">
        <v>45</v>
      </c>
      <c r="C5" s="71" t="s">
        <v>1045</v>
      </c>
      <c r="E5" s="94" t="s">
        <v>153</v>
      </c>
      <c r="F5" s="71" t="s">
        <v>223</v>
      </c>
      <c r="H5" s="73" t="s">
        <v>407</v>
      </c>
      <c r="I5" s="93" t="s">
        <v>245</v>
      </c>
      <c r="J5" s="84" t="s">
        <v>271</v>
      </c>
      <c r="M5" s="73" t="s">
        <v>1190</v>
      </c>
      <c r="N5" s="72" t="s">
        <v>523</v>
      </c>
      <c r="O5" s="72" t="s">
        <v>1189</v>
      </c>
      <c r="Q5" s="72" t="s">
        <v>518</v>
      </c>
      <c r="R5" s="72" t="s">
        <v>524</v>
      </c>
      <c r="S5" s="72" t="s">
        <v>525</v>
      </c>
    </row>
    <row r="6" spans="1:33" ht="20.25" customHeight="1">
      <c r="A6" s="70">
        <f t="shared" si="0"/>
        <v>5</v>
      </c>
      <c r="B6" s="92" t="s">
        <v>46</v>
      </c>
      <c r="C6" s="71" t="s">
        <v>1046</v>
      </c>
      <c r="E6" s="94" t="s">
        <v>154</v>
      </c>
      <c r="F6" s="71" t="s">
        <v>224</v>
      </c>
      <c r="H6" s="73" t="s">
        <v>407</v>
      </c>
      <c r="I6" s="93" t="s">
        <v>246</v>
      </c>
      <c r="J6" s="84" t="s">
        <v>272</v>
      </c>
      <c r="L6" s="99" t="s">
        <v>1212</v>
      </c>
      <c r="M6" s="73" t="s">
        <v>486</v>
      </c>
      <c r="N6" s="72" t="s">
        <v>526</v>
      </c>
      <c r="O6" s="72" t="s">
        <v>527</v>
      </c>
      <c r="Q6" s="72" t="s">
        <v>518</v>
      </c>
      <c r="R6" s="72" t="s">
        <v>528</v>
      </c>
    </row>
    <row r="7" spans="1:33">
      <c r="A7" s="70">
        <f t="shared" si="0"/>
        <v>6</v>
      </c>
      <c r="B7" s="92" t="s">
        <v>47</v>
      </c>
      <c r="C7" s="71" t="s">
        <v>1047</v>
      </c>
      <c r="E7" s="94" t="s">
        <v>155</v>
      </c>
      <c r="F7" s="71" t="s">
        <v>225</v>
      </c>
      <c r="H7" s="73" t="s">
        <v>407</v>
      </c>
      <c r="I7" s="93" t="s">
        <v>247</v>
      </c>
      <c r="J7" s="84" t="s">
        <v>273</v>
      </c>
      <c r="M7" s="73" t="s">
        <v>974</v>
      </c>
      <c r="N7" s="72" t="s">
        <v>1134</v>
      </c>
      <c r="O7" s="72" t="s">
        <v>920</v>
      </c>
      <c r="Q7" s="72" t="s">
        <v>524</v>
      </c>
    </row>
    <row r="8" spans="1:33" ht="20.25" customHeight="1">
      <c r="A8" s="70">
        <f t="shared" si="0"/>
        <v>7</v>
      </c>
      <c r="B8" s="92" t="s">
        <v>48</v>
      </c>
      <c r="C8" s="71" t="s">
        <v>1048</v>
      </c>
      <c r="E8" s="94" t="s">
        <v>156</v>
      </c>
      <c r="F8" s="71" t="s">
        <v>226</v>
      </c>
      <c r="H8" s="73" t="s">
        <v>407</v>
      </c>
      <c r="I8" s="93" t="s">
        <v>248</v>
      </c>
      <c r="J8" s="84" t="s">
        <v>274</v>
      </c>
      <c r="L8" s="100" t="s">
        <v>1193</v>
      </c>
      <c r="M8" s="73" t="s">
        <v>532</v>
      </c>
      <c r="N8" s="75" t="s">
        <v>1191</v>
      </c>
      <c r="O8" s="75" t="s">
        <v>533</v>
      </c>
      <c r="Q8" s="72" t="s">
        <v>524</v>
      </c>
    </row>
    <row r="9" spans="1:33">
      <c r="A9" s="70">
        <f t="shared" si="0"/>
        <v>8</v>
      </c>
      <c r="B9" s="92" t="s">
        <v>49</v>
      </c>
      <c r="C9" s="71" t="s">
        <v>1049</v>
      </c>
      <c r="E9" s="94" t="s">
        <v>157</v>
      </c>
      <c r="F9" s="71" t="s">
        <v>227</v>
      </c>
      <c r="H9" s="73" t="s">
        <v>407</v>
      </c>
      <c r="I9" s="93" t="s">
        <v>171</v>
      </c>
      <c r="J9" s="84" t="s">
        <v>275</v>
      </c>
      <c r="M9" s="73" t="s">
        <v>534</v>
      </c>
      <c r="N9" s="75" t="s">
        <v>535</v>
      </c>
      <c r="O9" s="75" t="s">
        <v>536</v>
      </c>
      <c r="Q9" s="72" t="s">
        <v>524</v>
      </c>
    </row>
    <row r="10" spans="1:33">
      <c r="A10" s="70">
        <f t="shared" si="0"/>
        <v>9</v>
      </c>
      <c r="B10" s="92" t="s">
        <v>50</v>
      </c>
      <c r="C10" s="71" t="s">
        <v>1050</v>
      </c>
      <c r="E10" s="94" t="s">
        <v>158</v>
      </c>
      <c r="F10" s="71" t="s">
        <v>228</v>
      </c>
      <c r="H10" s="73" t="s">
        <v>407</v>
      </c>
      <c r="I10" s="93" t="s">
        <v>277</v>
      </c>
      <c r="J10" s="84" t="s">
        <v>276</v>
      </c>
      <c r="M10" s="73" t="s">
        <v>879</v>
      </c>
      <c r="N10" s="72" t="s">
        <v>537</v>
      </c>
      <c r="O10" s="72" t="s">
        <v>538</v>
      </c>
      <c r="Q10" s="76" t="s">
        <v>539</v>
      </c>
    </row>
    <row r="11" spans="1:33">
      <c r="A11" s="70">
        <f t="shared" si="0"/>
        <v>10</v>
      </c>
      <c r="B11" s="92" t="s">
        <v>51</v>
      </c>
      <c r="C11" s="71" t="s">
        <v>1051</v>
      </c>
      <c r="E11" s="94" t="s">
        <v>159</v>
      </c>
      <c r="F11" s="71" t="s">
        <v>229</v>
      </c>
      <c r="H11" s="73" t="s">
        <v>407</v>
      </c>
      <c r="I11" s="93" t="s">
        <v>249</v>
      </c>
      <c r="J11" s="84" t="s">
        <v>278</v>
      </c>
      <c r="M11" s="73" t="s">
        <v>570</v>
      </c>
      <c r="N11" s="72" t="s">
        <v>571</v>
      </c>
      <c r="O11" s="72" t="s">
        <v>572</v>
      </c>
      <c r="Q11" s="72" t="s">
        <v>524</v>
      </c>
    </row>
    <row r="12" spans="1:33">
      <c r="A12" s="70">
        <f t="shared" si="0"/>
        <v>11</v>
      </c>
      <c r="B12" s="92" t="s">
        <v>52</v>
      </c>
      <c r="C12" s="71" t="s">
        <v>1052</v>
      </c>
      <c r="E12" s="94" t="s">
        <v>160</v>
      </c>
      <c r="F12" s="71" t="s">
        <v>230</v>
      </c>
      <c r="H12" s="73" t="s">
        <v>407</v>
      </c>
      <c r="I12" s="93" t="s">
        <v>250</v>
      </c>
      <c r="J12" s="84" t="s">
        <v>279</v>
      </c>
      <c r="M12" s="73" t="s">
        <v>1214</v>
      </c>
      <c r="N12" s="75" t="s">
        <v>576</v>
      </c>
      <c r="O12" s="75" t="s">
        <v>577</v>
      </c>
      <c r="Q12" s="72" t="s">
        <v>524</v>
      </c>
    </row>
    <row r="13" spans="1:33" ht="23.25" customHeight="1">
      <c r="A13" s="70">
        <f t="shared" si="0"/>
        <v>12</v>
      </c>
      <c r="B13" s="92" t="s">
        <v>53</v>
      </c>
      <c r="C13" s="71" t="s">
        <v>1053</v>
      </c>
      <c r="E13" s="94" t="s">
        <v>161</v>
      </c>
      <c r="F13" s="71" t="s">
        <v>231</v>
      </c>
      <c r="H13" s="73" t="s">
        <v>407</v>
      </c>
      <c r="I13" s="93" t="s">
        <v>251</v>
      </c>
      <c r="J13" s="84" t="s">
        <v>280</v>
      </c>
      <c r="L13" s="99" t="s">
        <v>1140</v>
      </c>
      <c r="M13" s="73" t="s">
        <v>580</v>
      </c>
      <c r="N13" s="75" t="s">
        <v>581</v>
      </c>
      <c r="O13" s="75" t="s">
        <v>582</v>
      </c>
      <c r="Q13" s="72" t="s">
        <v>524</v>
      </c>
    </row>
    <row r="14" spans="1:33">
      <c r="A14" s="70">
        <f t="shared" si="0"/>
        <v>13</v>
      </c>
      <c r="B14" s="92" t="s">
        <v>54</v>
      </c>
      <c r="C14" s="71" t="s">
        <v>1054</v>
      </c>
      <c r="E14" s="94" t="s">
        <v>162</v>
      </c>
      <c r="F14" s="71" t="s">
        <v>111</v>
      </c>
      <c r="H14" s="73" t="s">
        <v>407</v>
      </c>
      <c r="I14" s="93" t="s">
        <v>252</v>
      </c>
      <c r="J14" s="84" t="s">
        <v>281</v>
      </c>
      <c r="M14" s="73" t="s">
        <v>591</v>
      </c>
      <c r="N14" s="75" t="s">
        <v>592</v>
      </c>
      <c r="O14" s="75" t="s">
        <v>593</v>
      </c>
      <c r="Q14" s="72" t="s">
        <v>524</v>
      </c>
    </row>
    <row r="15" spans="1:33">
      <c r="A15" s="70">
        <f t="shared" si="0"/>
        <v>14</v>
      </c>
      <c r="B15" s="92" t="s">
        <v>55</v>
      </c>
      <c r="C15" s="71" t="s">
        <v>1055</v>
      </c>
      <c r="E15" s="94" t="s">
        <v>163</v>
      </c>
      <c r="F15" s="71" t="s">
        <v>232</v>
      </c>
      <c r="H15" s="73" t="s">
        <v>407</v>
      </c>
      <c r="I15" s="93" t="s">
        <v>253</v>
      </c>
      <c r="J15" s="84" t="s">
        <v>282</v>
      </c>
      <c r="M15" s="73" t="s">
        <v>1128</v>
      </c>
      <c r="N15" s="75" t="s">
        <v>850</v>
      </c>
      <c r="O15" s="75" t="s">
        <v>851</v>
      </c>
      <c r="Q15" s="72" t="s">
        <v>852</v>
      </c>
    </row>
    <row r="16" spans="1:33">
      <c r="A16" s="70">
        <f t="shared" si="0"/>
        <v>15</v>
      </c>
      <c r="B16" s="92" t="s">
        <v>56</v>
      </c>
      <c r="C16" s="71" t="s">
        <v>1056</v>
      </c>
      <c r="E16" s="94" t="s">
        <v>164</v>
      </c>
      <c r="F16" s="71" t="s">
        <v>233</v>
      </c>
      <c r="H16" s="73" t="s">
        <v>407</v>
      </c>
      <c r="I16" s="93" t="s">
        <v>254</v>
      </c>
      <c r="J16" s="84" t="s">
        <v>283</v>
      </c>
      <c r="M16" s="73" t="s">
        <v>911</v>
      </c>
      <c r="N16" s="75" t="s">
        <v>856</v>
      </c>
      <c r="O16" s="75" t="s">
        <v>857</v>
      </c>
      <c r="Q16" s="72" t="s">
        <v>852</v>
      </c>
    </row>
    <row r="17" spans="1:18">
      <c r="A17" s="70">
        <f t="shared" si="0"/>
        <v>16</v>
      </c>
      <c r="B17" s="92" t="s">
        <v>57</v>
      </c>
      <c r="C17" s="71" t="s">
        <v>1057</v>
      </c>
      <c r="E17" s="94"/>
      <c r="F17" s="71"/>
      <c r="H17" s="73" t="s">
        <v>407</v>
      </c>
      <c r="I17" s="93" t="s">
        <v>255</v>
      </c>
      <c r="J17" s="84" t="s">
        <v>284</v>
      </c>
      <c r="M17" s="73" t="s">
        <v>1129</v>
      </c>
      <c r="N17" s="75" t="s">
        <v>858</v>
      </c>
      <c r="O17" s="75" t="s">
        <v>859</v>
      </c>
      <c r="Q17" s="72" t="s">
        <v>852</v>
      </c>
    </row>
    <row r="18" spans="1:18">
      <c r="A18" s="70">
        <f t="shared" si="0"/>
        <v>17</v>
      </c>
      <c r="B18" s="92" t="s">
        <v>58</v>
      </c>
      <c r="C18" s="71" t="s">
        <v>1058</v>
      </c>
      <c r="E18" s="94" t="s">
        <v>165</v>
      </c>
      <c r="F18" s="71" t="s">
        <v>234</v>
      </c>
      <c r="H18" s="73" t="s">
        <v>407</v>
      </c>
      <c r="I18" s="93" t="s">
        <v>256</v>
      </c>
      <c r="J18" s="84" t="s">
        <v>285</v>
      </c>
      <c r="M18" s="73" t="s">
        <v>1180</v>
      </c>
      <c r="N18" s="75" t="s">
        <v>865</v>
      </c>
      <c r="O18" s="75" t="s">
        <v>866</v>
      </c>
      <c r="Q18" s="76" t="s">
        <v>512</v>
      </c>
    </row>
    <row r="19" spans="1:18">
      <c r="A19" s="70">
        <f t="shared" si="0"/>
        <v>18</v>
      </c>
      <c r="B19" s="92" t="s">
        <v>59</v>
      </c>
      <c r="C19" s="71" t="s">
        <v>1059</v>
      </c>
      <c r="E19" s="94" t="s">
        <v>166</v>
      </c>
      <c r="F19" s="71" t="s">
        <v>235</v>
      </c>
      <c r="H19" s="73" t="s">
        <v>407</v>
      </c>
      <c r="I19" s="93" t="s">
        <v>257</v>
      </c>
      <c r="J19" s="84" t="s">
        <v>286</v>
      </c>
      <c r="M19" s="73" t="s">
        <v>1204</v>
      </c>
      <c r="N19" s="75" t="s">
        <v>874</v>
      </c>
      <c r="O19" s="75" t="s">
        <v>875</v>
      </c>
      <c r="Q19" s="76" t="s">
        <v>876</v>
      </c>
    </row>
    <row r="20" spans="1:18">
      <c r="A20" s="70">
        <f t="shared" si="0"/>
        <v>19</v>
      </c>
      <c r="B20" s="92" t="s">
        <v>60</v>
      </c>
      <c r="C20" s="71" t="s">
        <v>1060</v>
      </c>
      <c r="E20" s="94" t="s">
        <v>167</v>
      </c>
      <c r="F20" s="71" t="s">
        <v>236</v>
      </c>
      <c r="H20" s="73" t="s">
        <v>407</v>
      </c>
      <c r="I20" s="93" t="s">
        <v>258</v>
      </c>
      <c r="J20" s="84" t="s">
        <v>287</v>
      </c>
      <c r="M20" s="73" t="s">
        <v>1213</v>
      </c>
      <c r="N20" s="75" t="s">
        <v>877</v>
      </c>
      <c r="O20" s="75" t="s">
        <v>878</v>
      </c>
      <c r="Q20" s="72" t="s">
        <v>876</v>
      </c>
    </row>
    <row r="21" spans="1:18">
      <c r="A21" s="70">
        <f t="shared" si="0"/>
        <v>20</v>
      </c>
      <c r="B21" s="92" t="s">
        <v>61</v>
      </c>
      <c r="C21" s="71" t="s">
        <v>1061</v>
      </c>
      <c r="E21" s="94" t="s">
        <v>168</v>
      </c>
      <c r="F21" s="71" t="s">
        <v>237</v>
      </c>
      <c r="H21" s="73" t="s">
        <v>407</v>
      </c>
      <c r="I21" s="93" t="s">
        <v>259</v>
      </c>
      <c r="J21" s="84" t="s">
        <v>288</v>
      </c>
      <c r="M21" s="73" t="s">
        <v>915</v>
      </c>
      <c r="N21" s="75" t="s">
        <v>916</v>
      </c>
      <c r="O21" s="75" t="s">
        <v>917</v>
      </c>
    </row>
    <row r="22" spans="1:18">
      <c r="A22" s="70">
        <f t="shared" si="0"/>
        <v>21</v>
      </c>
      <c r="B22" s="92" t="s">
        <v>62</v>
      </c>
      <c r="C22" s="71" t="s">
        <v>1062</v>
      </c>
      <c r="E22" s="94" t="s">
        <v>169</v>
      </c>
      <c r="F22" s="71" t="s">
        <v>112</v>
      </c>
      <c r="H22" s="73" t="s">
        <v>407</v>
      </c>
      <c r="I22" s="93" t="s">
        <v>260</v>
      </c>
      <c r="J22" s="84" t="s">
        <v>289</v>
      </c>
      <c r="M22" s="73" t="s">
        <v>924</v>
      </c>
      <c r="N22" s="75" t="s">
        <v>918</v>
      </c>
      <c r="O22" s="75" t="s">
        <v>919</v>
      </c>
    </row>
    <row r="23" spans="1:18">
      <c r="A23" s="70">
        <f t="shared" si="0"/>
        <v>22</v>
      </c>
      <c r="B23" s="92" t="s">
        <v>63</v>
      </c>
      <c r="C23" s="71" t="s">
        <v>1063</v>
      </c>
      <c r="E23" s="94" t="s">
        <v>170</v>
      </c>
      <c r="F23" s="71" t="s">
        <v>238</v>
      </c>
      <c r="H23" s="73" t="s">
        <v>407</v>
      </c>
      <c r="I23" s="93" t="s">
        <v>261</v>
      </c>
      <c r="J23" s="84" t="s">
        <v>290</v>
      </c>
      <c r="M23" s="73" t="s">
        <v>945</v>
      </c>
      <c r="N23" s="75" t="s">
        <v>946</v>
      </c>
      <c r="O23" s="75" t="s">
        <v>947</v>
      </c>
      <c r="Q23" s="72" t="s">
        <v>876</v>
      </c>
    </row>
    <row r="24" spans="1:18">
      <c r="A24" s="70">
        <f t="shared" si="0"/>
        <v>23</v>
      </c>
      <c r="B24" s="92" t="s">
        <v>64</v>
      </c>
      <c r="C24" s="71" t="s">
        <v>1064</v>
      </c>
      <c r="E24" s="94" t="s">
        <v>113</v>
      </c>
      <c r="F24" s="77" t="s">
        <v>172</v>
      </c>
      <c r="H24" s="73" t="s">
        <v>407</v>
      </c>
      <c r="I24" s="93" t="s">
        <v>262</v>
      </c>
      <c r="J24" s="84" t="s">
        <v>291</v>
      </c>
      <c r="M24" s="73" t="s">
        <v>975</v>
      </c>
      <c r="N24" s="75" t="s">
        <v>960</v>
      </c>
      <c r="O24" s="75" t="s">
        <v>961</v>
      </c>
      <c r="Q24" s="76" t="s">
        <v>978</v>
      </c>
    </row>
    <row r="25" spans="1:18">
      <c r="A25" s="70">
        <f t="shared" si="0"/>
        <v>24</v>
      </c>
      <c r="B25" s="92" t="s">
        <v>65</v>
      </c>
      <c r="C25" s="71" t="s">
        <v>1065</v>
      </c>
      <c r="E25" s="94" t="s">
        <v>114</v>
      </c>
      <c r="F25" s="77" t="s">
        <v>173</v>
      </c>
      <c r="H25" s="73" t="s">
        <v>407</v>
      </c>
      <c r="I25" s="93" t="s">
        <v>263</v>
      </c>
      <c r="J25" s="84" t="s">
        <v>292</v>
      </c>
      <c r="M25" s="73" t="s">
        <v>976</v>
      </c>
      <c r="N25" s="75" t="s">
        <v>965</v>
      </c>
      <c r="O25" s="75" t="s">
        <v>966</v>
      </c>
      <c r="Q25" s="75" t="s">
        <v>967</v>
      </c>
    </row>
    <row r="26" spans="1:18">
      <c r="A26" s="70">
        <f t="shared" si="0"/>
        <v>25</v>
      </c>
      <c r="B26" s="92" t="s">
        <v>66</v>
      </c>
      <c r="C26" s="71" t="s">
        <v>1066</v>
      </c>
      <c r="E26" s="94" t="s">
        <v>115</v>
      </c>
      <c r="F26" s="77" t="s">
        <v>174</v>
      </c>
      <c r="H26" s="73" t="s">
        <v>407</v>
      </c>
      <c r="I26" s="93" t="s">
        <v>264</v>
      </c>
      <c r="J26" s="84" t="s">
        <v>293</v>
      </c>
      <c r="M26" s="73" t="s">
        <v>977</v>
      </c>
      <c r="N26" s="75" t="s">
        <v>968</v>
      </c>
      <c r="O26" s="75" t="s">
        <v>969</v>
      </c>
      <c r="Q26" s="76" t="s">
        <v>970</v>
      </c>
    </row>
    <row r="27" spans="1:18">
      <c r="A27" s="70">
        <f t="shared" si="0"/>
        <v>26</v>
      </c>
      <c r="B27" s="92" t="s">
        <v>67</v>
      </c>
      <c r="C27" s="71" t="s">
        <v>1067</v>
      </c>
      <c r="E27" s="94" t="s">
        <v>116</v>
      </c>
      <c r="F27" s="77" t="s">
        <v>175</v>
      </c>
      <c r="H27" s="73" t="s">
        <v>407</v>
      </c>
      <c r="I27" s="93" t="s">
        <v>265</v>
      </c>
      <c r="J27" s="84" t="s">
        <v>294</v>
      </c>
      <c r="M27" s="73" t="s">
        <v>1171</v>
      </c>
      <c r="N27" s="75" t="s">
        <v>971</v>
      </c>
      <c r="O27" s="75" t="s">
        <v>972</v>
      </c>
      <c r="Q27" s="75" t="s">
        <v>973</v>
      </c>
    </row>
    <row r="28" spans="1:18">
      <c r="A28" s="70">
        <f t="shared" si="0"/>
        <v>27</v>
      </c>
      <c r="B28" s="92" t="s">
        <v>68</v>
      </c>
      <c r="C28" s="71" t="s">
        <v>1068</v>
      </c>
      <c r="E28" s="94" t="s">
        <v>117</v>
      </c>
      <c r="F28" s="77" t="s">
        <v>176</v>
      </c>
      <c r="H28" s="73" t="s">
        <v>407</v>
      </c>
      <c r="I28" s="93" t="s">
        <v>266</v>
      </c>
      <c r="J28" s="84" t="s">
        <v>295</v>
      </c>
      <c r="M28" s="73" t="s">
        <v>982</v>
      </c>
      <c r="N28" s="75" t="s">
        <v>979</v>
      </c>
      <c r="O28" s="75" t="s">
        <v>980</v>
      </c>
      <c r="Q28" s="72" t="s">
        <v>981</v>
      </c>
    </row>
    <row r="29" spans="1:18">
      <c r="A29" s="70">
        <f t="shared" si="0"/>
        <v>28</v>
      </c>
      <c r="B29" s="92" t="s">
        <v>69</v>
      </c>
      <c r="C29" s="71" t="s">
        <v>1069</v>
      </c>
      <c r="E29" s="94" t="s">
        <v>118</v>
      </c>
      <c r="F29" s="77" t="s">
        <v>177</v>
      </c>
      <c r="H29" s="73" t="s">
        <v>407</v>
      </c>
      <c r="I29" s="93" t="s">
        <v>267</v>
      </c>
      <c r="J29" s="84" t="s">
        <v>296</v>
      </c>
      <c r="M29" s="73" t="s">
        <v>1130</v>
      </c>
      <c r="N29" s="75" t="s">
        <v>986</v>
      </c>
      <c r="O29" s="75" t="s">
        <v>987</v>
      </c>
      <c r="Q29" s="75" t="s">
        <v>988</v>
      </c>
    </row>
    <row r="30" spans="1:18">
      <c r="A30" s="70">
        <f t="shared" si="0"/>
        <v>29</v>
      </c>
      <c r="B30" s="92" t="s">
        <v>70</v>
      </c>
      <c r="C30" s="71" t="s">
        <v>1070</v>
      </c>
      <c r="E30" s="94" t="s">
        <v>119</v>
      </c>
      <c r="F30" s="77" t="s">
        <v>178</v>
      </c>
      <c r="H30" s="73" t="s">
        <v>316</v>
      </c>
      <c r="I30" s="93" t="s">
        <v>317</v>
      </c>
      <c r="J30" s="84" t="s">
        <v>297</v>
      </c>
      <c r="M30" s="73" t="s">
        <v>993</v>
      </c>
      <c r="N30" s="75" t="s">
        <v>990</v>
      </c>
      <c r="O30" s="75" t="s">
        <v>991</v>
      </c>
      <c r="Q30" s="75" t="s">
        <v>992</v>
      </c>
      <c r="R30" s="75" t="s">
        <v>989</v>
      </c>
    </row>
    <row r="31" spans="1:18">
      <c r="A31" s="70">
        <f t="shared" si="0"/>
        <v>30</v>
      </c>
      <c r="B31" s="92" t="s">
        <v>71</v>
      </c>
      <c r="C31" s="71" t="s">
        <v>1071</v>
      </c>
      <c r="E31" s="94" t="s">
        <v>120</v>
      </c>
      <c r="F31" s="77" t="s">
        <v>179</v>
      </c>
      <c r="H31" s="73" t="s">
        <v>316</v>
      </c>
      <c r="I31" s="93" t="s">
        <v>318</v>
      </c>
      <c r="J31" s="84" t="s">
        <v>278</v>
      </c>
      <c r="M31" s="73" t="s">
        <v>996</v>
      </c>
      <c r="N31" s="75" t="s">
        <v>994</v>
      </c>
      <c r="O31" s="75" t="s">
        <v>995</v>
      </c>
      <c r="Q31" s="75" t="s">
        <v>992</v>
      </c>
    </row>
    <row r="32" spans="1:18">
      <c r="A32" s="70">
        <f t="shared" si="0"/>
        <v>31</v>
      </c>
      <c r="B32" s="92" t="s">
        <v>72</v>
      </c>
      <c r="C32" s="71" t="s">
        <v>1072</v>
      </c>
      <c r="E32" s="94" t="s">
        <v>121</v>
      </c>
      <c r="F32" s="77" t="s">
        <v>180</v>
      </c>
      <c r="H32" s="73" t="s">
        <v>316</v>
      </c>
      <c r="I32" s="93" t="s">
        <v>319</v>
      </c>
      <c r="J32" s="84" t="s">
        <v>298</v>
      </c>
      <c r="M32" s="73" t="s">
        <v>1131</v>
      </c>
      <c r="N32" s="75" t="s">
        <v>997</v>
      </c>
      <c r="O32" s="75" t="s">
        <v>998</v>
      </c>
      <c r="Q32" s="75" t="s">
        <v>992</v>
      </c>
    </row>
    <row r="33" spans="1:18">
      <c r="A33" s="70">
        <f t="shared" si="0"/>
        <v>32</v>
      </c>
      <c r="B33" s="92" t="s">
        <v>73</v>
      </c>
      <c r="C33" s="71" t="s">
        <v>1073</v>
      </c>
      <c r="E33" s="94" t="s">
        <v>462</v>
      </c>
      <c r="F33" s="77" t="s">
        <v>181</v>
      </c>
      <c r="H33" s="73" t="s">
        <v>316</v>
      </c>
      <c r="I33" s="93" t="s">
        <v>320</v>
      </c>
      <c r="J33" s="84" t="s">
        <v>299</v>
      </c>
      <c r="M33" s="73" t="s">
        <v>1002</v>
      </c>
      <c r="N33" s="75" t="s">
        <v>999</v>
      </c>
      <c r="O33" s="75" t="s">
        <v>1000</v>
      </c>
      <c r="Q33" s="75" t="s">
        <v>1001</v>
      </c>
    </row>
    <row r="34" spans="1:18">
      <c r="A34" s="70">
        <f t="shared" si="0"/>
        <v>33</v>
      </c>
      <c r="B34" s="92" t="s">
        <v>74</v>
      </c>
      <c r="C34" s="71" t="s">
        <v>1074</v>
      </c>
      <c r="E34" s="94" t="s">
        <v>463</v>
      </c>
      <c r="F34" s="77" t="s">
        <v>182</v>
      </c>
      <c r="H34" s="73" t="s">
        <v>316</v>
      </c>
      <c r="I34" s="93" t="s">
        <v>240</v>
      </c>
      <c r="J34" s="84" t="s">
        <v>241</v>
      </c>
      <c r="M34" s="73" t="s">
        <v>1005</v>
      </c>
      <c r="N34" s="75" t="s">
        <v>1003</v>
      </c>
      <c r="O34" s="75" t="s">
        <v>1004</v>
      </c>
      <c r="Q34" s="75" t="s">
        <v>981</v>
      </c>
    </row>
    <row r="35" spans="1:18">
      <c r="A35" s="70">
        <f t="shared" si="0"/>
        <v>34</v>
      </c>
      <c r="B35" s="92" t="s">
        <v>75</v>
      </c>
      <c r="C35" s="71" t="s">
        <v>1075</v>
      </c>
      <c r="E35" s="94" t="s">
        <v>464</v>
      </c>
      <c r="F35" s="77" t="s">
        <v>183</v>
      </c>
      <c r="H35" s="73" t="s">
        <v>316</v>
      </c>
      <c r="I35" s="93" t="s">
        <v>321</v>
      </c>
      <c r="J35" s="84" t="s">
        <v>300</v>
      </c>
      <c r="M35" s="73" t="s">
        <v>1015</v>
      </c>
      <c r="N35" s="75" t="s">
        <v>1016</v>
      </c>
      <c r="O35" s="75" t="s">
        <v>1017</v>
      </c>
      <c r="Q35" s="75" t="s">
        <v>1018</v>
      </c>
    </row>
    <row r="36" spans="1:18">
      <c r="A36" s="70">
        <f t="shared" si="0"/>
        <v>35</v>
      </c>
      <c r="B36" s="92" t="s">
        <v>76</v>
      </c>
      <c r="C36" s="71" t="s">
        <v>105</v>
      </c>
      <c r="E36" s="94" t="s">
        <v>465</v>
      </c>
      <c r="F36" s="77" t="s">
        <v>184</v>
      </c>
      <c r="H36" s="73" t="s">
        <v>316</v>
      </c>
      <c r="I36" s="93" t="s">
        <v>322</v>
      </c>
      <c r="J36" s="84" t="s">
        <v>301</v>
      </c>
      <c r="M36" s="73" t="s">
        <v>1028</v>
      </c>
      <c r="N36" s="75" t="s">
        <v>1025</v>
      </c>
      <c r="O36" s="75" t="s">
        <v>1026</v>
      </c>
      <c r="Q36" s="75" t="s">
        <v>1027</v>
      </c>
    </row>
    <row r="37" spans="1:18">
      <c r="A37" s="70">
        <f t="shared" si="0"/>
        <v>36</v>
      </c>
      <c r="B37" s="92" t="s">
        <v>77</v>
      </c>
      <c r="C37" s="71" t="s">
        <v>1076</v>
      </c>
      <c r="E37" s="94" t="s">
        <v>466</v>
      </c>
      <c r="F37" s="77" t="s">
        <v>185</v>
      </c>
      <c r="H37" s="73" t="s">
        <v>316</v>
      </c>
      <c r="I37" s="93" t="s">
        <v>323</v>
      </c>
      <c r="J37" s="84" t="s">
        <v>302</v>
      </c>
      <c r="M37" s="73" t="s">
        <v>1136</v>
      </c>
      <c r="N37" s="72" t="s">
        <v>1137</v>
      </c>
      <c r="O37" s="72" t="s">
        <v>1138</v>
      </c>
      <c r="Q37" s="72" t="s">
        <v>1139</v>
      </c>
    </row>
    <row r="38" spans="1:18">
      <c r="A38" s="70">
        <f t="shared" si="0"/>
        <v>37</v>
      </c>
      <c r="B38" s="92" t="s">
        <v>78</v>
      </c>
      <c r="C38" s="71" t="s">
        <v>1077</v>
      </c>
      <c r="D38" s="78"/>
      <c r="E38" s="94" t="s">
        <v>467</v>
      </c>
      <c r="F38" s="77" t="s">
        <v>186</v>
      </c>
      <c r="H38" s="73" t="s">
        <v>316</v>
      </c>
      <c r="I38" s="93" t="s">
        <v>324</v>
      </c>
      <c r="J38" s="84" t="s">
        <v>303</v>
      </c>
      <c r="M38" s="73" t="s">
        <v>1141</v>
      </c>
      <c r="N38" s="72" t="s">
        <v>1142</v>
      </c>
      <c r="O38" s="72" t="s">
        <v>1143</v>
      </c>
      <c r="Q38" s="75" t="s">
        <v>1144</v>
      </c>
      <c r="R38" s="72" t="s">
        <v>1145</v>
      </c>
    </row>
    <row r="39" spans="1:18">
      <c r="A39" s="70">
        <f t="shared" si="0"/>
        <v>38</v>
      </c>
      <c r="B39" s="92" t="s">
        <v>79</v>
      </c>
      <c r="C39" s="71" t="s">
        <v>1078</v>
      </c>
      <c r="D39" s="78"/>
      <c r="E39" s="94" t="s">
        <v>468</v>
      </c>
      <c r="F39" s="77" t="s">
        <v>187</v>
      </c>
      <c r="H39" s="73" t="s">
        <v>316</v>
      </c>
      <c r="I39" s="93" t="s">
        <v>325</v>
      </c>
      <c r="J39" s="84" t="s">
        <v>304</v>
      </c>
      <c r="M39" s="73" t="s">
        <v>1146</v>
      </c>
      <c r="N39" s="72" t="s">
        <v>1147</v>
      </c>
      <c r="O39" s="72" t="s">
        <v>1148</v>
      </c>
      <c r="Q39" s="75" t="s">
        <v>1144</v>
      </c>
    </row>
    <row r="40" spans="1:18">
      <c r="A40" s="70">
        <f t="shared" si="0"/>
        <v>39</v>
      </c>
      <c r="B40" s="92" t="s">
        <v>81</v>
      </c>
      <c r="C40" s="71" t="s">
        <v>1079</v>
      </c>
      <c r="D40" s="78"/>
      <c r="E40" s="94" t="s">
        <v>469</v>
      </c>
      <c r="F40" s="77" t="s">
        <v>188</v>
      </c>
      <c r="H40" s="73" t="s">
        <v>316</v>
      </c>
      <c r="I40" s="93" t="s">
        <v>326</v>
      </c>
      <c r="J40" s="84" t="s">
        <v>305</v>
      </c>
      <c r="M40" s="73" t="s">
        <v>1159</v>
      </c>
      <c r="N40" s="72" t="s">
        <v>1160</v>
      </c>
      <c r="O40" s="72" t="s">
        <v>1161</v>
      </c>
      <c r="Q40" s="75" t="s">
        <v>1162</v>
      </c>
    </row>
    <row r="41" spans="1:18">
      <c r="A41" s="70">
        <f t="shared" si="0"/>
        <v>40</v>
      </c>
      <c r="B41" s="92" t="s">
        <v>80</v>
      </c>
      <c r="C41" s="71" t="s">
        <v>1080</v>
      </c>
      <c r="D41" s="78"/>
      <c r="E41" s="94" t="s">
        <v>470</v>
      </c>
      <c r="F41" s="77" t="s">
        <v>189</v>
      </c>
      <c r="H41" s="73" t="s">
        <v>316</v>
      </c>
      <c r="I41" s="93" t="s">
        <v>327</v>
      </c>
      <c r="J41" s="84" t="s">
        <v>306</v>
      </c>
      <c r="M41" s="73" t="s">
        <v>1166</v>
      </c>
      <c r="N41" s="72" t="s">
        <v>1167</v>
      </c>
    </row>
    <row r="42" spans="1:18">
      <c r="A42" s="70">
        <f t="shared" si="0"/>
        <v>41</v>
      </c>
      <c r="B42" s="92" t="s">
        <v>82</v>
      </c>
      <c r="C42" s="71" t="s">
        <v>1081</v>
      </c>
      <c r="D42" s="78"/>
      <c r="E42" s="94" t="s">
        <v>122</v>
      </c>
      <c r="F42" s="77" t="s">
        <v>443</v>
      </c>
      <c r="H42" s="73" t="s">
        <v>316</v>
      </c>
      <c r="I42" s="93" t="s">
        <v>328</v>
      </c>
      <c r="J42" s="84" t="s">
        <v>307</v>
      </c>
      <c r="M42" s="73" t="s">
        <v>1168</v>
      </c>
      <c r="N42" s="72" t="s">
        <v>1169</v>
      </c>
      <c r="O42" s="72" t="s">
        <v>1170</v>
      </c>
    </row>
    <row r="43" spans="1:18">
      <c r="A43" s="70">
        <f t="shared" si="0"/>
        <v>42</v>
      </c>
      <c r="B43" s="92" t="s">
        <v>83</v>
      </c>
      <c r="C43" s="71" t="s">
        <v>1082</v>
      </c>
      <c r="D43" s="78"/>
      <c r="E43" s="94" t="s">
        <v>123</v>
      </c>
      <c r="F43" s="77" t="s">
        <v>739</v>
      </c>
      <c r="H43" s="73" t="s">
        <v>316</v>
      </c>
      <c r="I43" s="93" t="s">
        <v>329</v>
      </c>
      <c r="J43" s="84" t="s">
        <v>308</v>
      </c>
      <c r="M43" s="73" t="s">
        <v>1197</v>
      </c>
      <c r="N43" s="72" t="s">
        <v>1194</v>
      </c>
      <c r="O43" s="72" t="s">
        <v>1195</v>
      </c>
      <c r="Q43" s="72" t="s">
        <v>1196</v>
      </c>
    </row>
    <row r="44" spans="1:18">
      <c r="A44" s="70">
        <f t="shared" si="0"/>
        <v>43</v>
      </c>
      <c r="B44" s="92" t="s">
        <v>84</v>
      </c>
      <c r="C44" s="71" t="s">
        <v>1083</v>
      </c>
      <c r="D44" s="78"/>
      <c r="E44" s="94" t="s">
        <v>124</v>
      </c>
      <c r="F44" s="77" t="s">
        <v>190</v>
      </c>
      <c r="H44" s="73" t="s">
        <v>316</v>
      </c>
      <c r="I44" s="93" t="s">
        <v>330</v>
      </c>
      <c r="J44" s="84" t="s">
        <v>309</v>
      </c>
      <c r="M44" s="76" t="s">
        <v>1218</v>
      </c>
      <c r="N44" s="72" t="s">
        <v>1215</v>
      </c>
      <c r="O44" s="72" t="s">
        <v>1216</v>
      </c>
      <c r="Q44" s="72" t="s">
        <v>1217</v>
      </c>
    </row>
    <row r="45" spans="1:18">
      <c r="A45" s="70">
        <f t="shared" si="0"/>
        <v>44</v>
      </c>
      <c r="B45" s="92" t="s">
        <v>85</v>
      </c>
      <c r="C45" s="71" t="s">
        <v>1084</v>
      </c>
      <c r="D45" s="79"/>
      <c r="E45" s="94" t="s">
        <v>125</v>
      </c>
      <c r="F45" s="77" t="s">
        <v>191</v>
      </c>
      <c r="H45" s="73" t="s">
        <v>316</v>
      </c>
      <c r="I45" s="93" t="s">
        <v>331</v>
      </c>
      <c r="J45" s="84" t="s">
        <v>310</v>
      </c>
    </row>
    <row r="46" spans="1:18">
      <c r="A46" s="70">
        <f t="shared" si="0"/>
        <v>45</v>
      </c>
      <c r="B46" s="92" t="s">
        <v>86</v>
      </c>
      <c r="C46" s="71" t="s">
        <v>1085</v>
      </c>
      <c r="D46" s="78"/>
      <c r="E46" s="94" t="s">
        <v>126</v>
      </c>
      <c r="F46" s="77" t="s">
        <v>192</v>
      </c>
      <c r="H46" s="73" t="s">
        <v>316</v>
      </c>
      <c r="I46" s="93" t="s">
        <v>332</v>
      </c>
      <c r="J46" s="84" t="s">
        <v>311</v>
      </c>
    </row>
    <row r="47" spans="1:18">
      <c r="A47" s="70">
        <f t="shared" si="0"/>
        <v>46</v>
      </c>
      <c r="B47" s="92" t="s">
        <v>87</v>
      </c>
      <c r="C47" s="71" t="s">
        <v>1086</v>
      </c>
      <c r="D47" s="78"/>
      <c r="E47" s="94" t="s">
        <v>127</v>
      </c>
      <c r="F47" s="77" t="s">
        <v>193</v>
      </c>
      <c r="H47" s="73" t="s">
        <v>316</v>
      </c>
      <c r="I47" s="93" t="s">
        <v>333</v>
      </c>
      <c r="J47" s="84" t="s">
        <v>312</v>
      </c>
    </row>
    <row r="48" spans="1:18">
      <c r="A48" s="70">
        <f t="shared" si="0"/>
        <v>47</v>
      </c>
      <c r="B48" s="92" t="s">
        <v>88</v>
      </c>
      <c r="C48" s="71" t="s">
        <v>1087</v>
      </c>
      <c r="D48" s="78"/>
      <c r="E48" s="94" t="s">
        <v>893</v>
      </c>
      <c r="F48" s="77" t="s">
        <v>194</v>
      </c>
      <c r="H48" s="73" t="s">
        <v>316</v>
      </c>
      <c r="I48" s="93" t="s">
        <v>334</v>
      </c>
      <c r="J48" s="84" t="s">
        <v>313</v>
      </c>
    </row>
    <row r="49" spans="1:10">
      <c r="A49" s="70">
        <f t="shared" si="0"/>
        <v>48</v>
      </c>
      <c r="B49" s="92" t="s">
        <v>89</v>
      </c>
      <c r="C49" s="71" t="s">
        <v>1088</v>
      </c>
      <c r="D49" s="78"/>
      <c r="E49" s="94" t="s">
        <v>128</v>
      </c>
      <c r="F49" s="77" t="s">
        <v>195</v>
      </c>
      <c r="H49" s="73" t="s">
        <v>316</v>
      </c>
      <c r="I49" s="93" t="s">
        <v>335</v>
      </c>
      <c r="J49" s="84" t="s">
        <v>314</v>
      </c>
    </row>
    <row r="50" spans="1:10">
      <c r="A50" s="70">
        <f t="shared" si="0"/>
        <v>49</v>
      </c>
      <c r="B50" s="92" t="s">
        <v>90</v>
      </c>
      <c r="C50" s="71" t="s">
        <v>1089</v>
      </c>
      <c r="D50" s="78"/>
      <c r="E50" s="94" t="s">
        <v>129</v>
      </c>
      <c r="F50" s="77" t="s">
        <v>196</v>
      </c>
      <c r="H50" s="73" t="s">
        <v>316</v>
      </c>
      <c r="I50" s="93" t="s">
        <v>336</v>
      </c>
      <c r="J50" s="84" t="s">
        <v>315</v>
      </c>
    </row>
    <row r="51" spans="1:10">
      <c r="A51" s="70">
        <f t="shared" si="0"/>
        <v>50</v>
      </c>
      <c r="B51" s="92" t="s">
        <v>91</v>
      </c>
      <c r="C51" s="71" t="s">
        <v>1090</v>
      </c>
      <c r="D51" s="78"/>
      <c r="E51" s="94" t="s">
        <v>130</v>
      </c>
      <c r="F51" s="77" t="s">
        <v>197</v>
      </c>
      <c r="H51" s="73" t="s">
        <v>337</v>
      </c>
      <c r="I51" s="93" t="s">
        <v>343</v>
      </c>
      <c r="J51" s="84" t="s">
        <v>363</v>
      </c>
    </row>
    <row r="52" spans="1:10">
      <c r="A52" s="70">
        <f t="shared" si="0"/>
        <v>51</v>
      </c>
      <c r="B52" s="92" t="s">
        <v>92</v>
      </c>
      <c r="C52" s="71" t="s">
        <v>1091</v>
      </c>
      <c r="D52" s="78"/>
      <c r="E52" s="95" t="s">
        <v>131</v>
      </c>
      <c r="F52" s="77" t="s">
        <v>198</v>
      </c>
      <c r="H52" s="73" t="s">
        <v>337</v>
      </c>
      <c r="I52" s="93" t="s">
        <v>344</v>
      </c>
      <c r="J52" s="84" t="s">
        <v>364</v>
      </c>
    </row>
    <row r="53" spans="1:10">
      <c r="A53" s="70">
        <f t="shared" si="0"/>
        <v>52</v>
      </c>
      <c r="B53" s="92" t="s">
        <v>93</v>
      </c>
      <c r="C53" s="71" t="s">
        <v>1092</v>
      </c>
      <c r="D53" s="78"/>
      <c r="E53" s="95" t="s">
        <v>132</v>
      </c>
      <c r="F53" s="77" t="s">
        <v>199</v>
      </c>
      <c r="H53" s="73" t="s">
        <v>337</v>
      </c>
      <c r="I53" s="93" t="s">
        <v>345</v>
      </c>
      <c r="J53" s="84" t="s">
        <v>365</v>
      </c>
    </row>
    <row r="54" spans="1:10">
      <c r="A54" s="70">
        <f t="shared" si="0"/>
        <v>53</v>
      </c>
      <c r="B54" s="92" t="s">
        <v>94</v>
      </c>
      <c r="C54" s="71" t="s">
        <v>1093</v>
      </c>
      <c r="D54" s="78"/>
      <c r="E54" s="95" t="s">
        <v>133</v>
      </c>
      <c r="F54" s="77" t="s">
        <v>200</v>
      </c>
      <c r="H54" s="73" t="s">
        <v>337</v>
      </c>
      <c r="I54" s="93" t="s">
        <v>346</v>
      </c>
      <c r="J54" s="84" t="s">
        <v>366</v>
      </c>
    </row>
    <row r="55" spans="1:10">
      <c r="A55" s="70">
        <f t="shared" si="0"/>
        <v>54</v>
      </c>
      <c r="B55" s="92" t="s">
        <v>95</v>
      </c>
      <c r="C55" s="71" t="s">
        <v>1094</v>
      </c>
      <c r="D55" s="79"/>
      <c r="E55" s="95" t="s">
        <v>338</v>
      </c>
      <c r="F55" s="77" t="s">
        <v>201</v>
      </c>
      <c r="H55" s="73" t="s">
        <v>337</v>
      </c>
      <c r="I55" s="93" t="s">
        <v>347</v>
      </c>
      <c r="J55" s="84" t="s">
        <v>367</v>
      </c>
    </row>
    <row r="56" spans="1:10">
      <c r="A56" s="70">
        <f t="shared" si="0"/>
        <v>55</v>
      </c>
      <c r="B56" s="92" t="s">
        <v>96</v>
      </c>
      <c r="C56" s="71" t="s">
        <v>1095</v>
      </c>
      <c r="D56" s="80"/>
      <c r="E56" s="95" t="s">
        <v>339</v>
      </c>
      <c r="F56" s="77" t="s">
        <v>202</v>
      </c>
      <c r="H56" s="73" t="s">
        <v>337</v>
      </c>
      <c r="I56" s="93" t="s">
        <v>348</v>
      </c>
      <c r="J56" s="84" t="s">
        <v>368</v>
      </c>
    </row>
    <row r="57" spans="1:10">
      <c r="A57" s="70">
        <f t="shared" si="0"/>
        <v>56</v>
      </c>
      <c r="B57" s="92" t="s">
        <v>97</v>
      </c>
      <c r="C57" s="71" t="s">
        <v>1096</v>
      </c>
      <c r="D57" s="80"/>
      <c r="E57" s="95" t="s">
        <v>340</v>
      </c>
      <c r="F57" s="77" t="s">
        <v>203</v>
      </c>
      <c r="H57" s="73" t="s">
        <v>337</v>
      </c>
      <c r="I57" s="93" t="s">
        <v>349</v>
      </c>
      <c r="J57" s="84" t="s">
        <v>369</v>
      </c>
    </row>
    <row r="58" spans="1:10">
      <c r="A58" s="70">
        <f t="shared" si="0"/>
        <v>57</v>
      </c>
      <c r="B58" s="92" t="s">
        <v>98</v>
      </c>
      <c r="C58" s="71" t="s">
        <v>1097</v>
      </c>
      <c r="D58" s="80"/>
      <c r="E58" s="95" t="s">
        <v>341</v>
      </c>
      <c r="F58" s="77" t="s">
        <v>204</v>
      </c>
      <c r="H58" s="73" t="s">
        <v>337</v>
      </c>
      <c r="I58" s="93" t="s">
        <v>350</v>
      </c>
      <c r="J58" s="84" t="s">
        <v>370</v>
      </c>
    </row>
    <row r="59" spans="1:10">
      <c r="A59" s="70">
        <f t="shared" si="0"/>
        <v>58</v>
      </c>
      <c r="B59" s="92" t="s">
        <v>99</v>
      </c>
      <c r="C59" s="71" t="s">
        <v>1098</v>
      </c>
      <c r="D59" s="80"/>
      <c r="E59" s="96" t="s">
        <v>342</v>
      </c>
      <c r="F59" s="77" t="s">
        <v>205</v>
      </c>
      <c r="H59" s="73" t="s">
        <v>337</v>
      </c>
      <c r="I59" s="93" t="s">
        <v>351</v>
      </c>
      <c r="J59" s="84" t="s">
        <v>371</v>
      </c>
    </row>
    <row r="60" spans="1:10">
      <c r="A60" s="70">
        <f t="shared" si="0"/>
        <v>59</v>
      </c>
      <c r="B60" s="92" t="s">
        <v>100</v>
      </c>
      <c r="C60" s="71" t="s">
        <v>1099</v>
      </c>
      <c r="D60" s="80"/>
      <c r="E60" s="94" t="s">
        <v>239</v>
      </c>
      <c r="F60" s="77" t="s">
        <v>206</v>
      </c>
      <c r="H60" s="73" t="s">
        <v>337</v>
      </c>
      <c r="I60" s="93" t="s">
        <v>352</v>
      </c>
      <c r="J60" s="84" t="s">
        <v>372</v>
      </c>
    </row>
    <row r="61" spans="1:10">
      <c r="A61" s="70">
        <f t="shared" si="0"/>
        <v>60</v>
      </c>
      <c r="B61" s="92" t="s">
        <v>101</v>
      </c>
      <c r="C61" s="71" t="s">
        <v>1100</v>
      </c>
      <c r="D61" s="80"/>
      <c r="E61" s="94" t="s">
        <v>134</v>
      </c>
      <c r="F61" s="77" t="s">
        <v>207</v>
      </c>
      <c r="H61" s="73" t="s">
        <v>337</v>
      </c>
      <c r="I61" s="93" t="s">
        <v>353</v>
      </c>
      <c r="J61" s="84" t="s">
        <v>373</v>
      </c>
    </row>
    <row r="62" spans="1:10">
      <c r="A62" s="70">
        <f t="shared" si="0"/>
        <v>61</v>
      </c>
      <c r="B62" s="92" t="s">
        <v>102</v>
      </c>
      <c r="C62" s="71" t="s">
        <v>1101</v>
      </c>
      <c r="D62" s="80"/>
      <c r="E62" s="94" t="s">
        <v>135</v>
      </c>
      <c r="F62" s="77" t="s">
        <v>208</v>
      </c>
      <c r="H62" s="73" t="s">
        <v>337</v>
      </c>
      <c r="I62" s="93" t="s">
        <v>354</v>
      </c>
      <c r="J62" s="84" t="s">
        <v>374</v>
      </c>
    </row>
    <row r="63" spans="1:10">
      <c r="A63" s="70">
        <f t="shared" si="0"/>
        <v>62</v>
      </c>
      <c r="B63" s="92" t="s">
        <v>103</v>
      </c>
      <c r="C63" s="71" t="s">
        <v>1102</v>
      </c>
      <c r="D63" s="79"/>
      <c r="E63" s="94" t="s">
        <v>136</v>
      </c>
      <c r="F63" s="77" t="s">
        <v>209</v>
      </c>
      <c r="H63" s="73" t="s">
        <v>337</v>
      </c>
      <c r="I63" s="93" t="s">
        <v>355</v>
      </c>
      <c r="J63" s="84" t="s">
        <v>375</v>
      </c>
    </row>
    <row r="64" spans="1:10">
      <c r="B64" s="93" t="s">
        <v>506</v>
      </c>
      <c r="C64" s="73" t="s">
        <v>505</v>
      </c>
      <c r="E64" s="94" t="s">
        <v>137</v>
      </c>
      <c r="F64" s="77" t="s">
        <v>210</v>
      </c>
      <c r="H64" s="73" t="s">
        <v>337</v>
      </c>
      <c r="I64" s="93" t="s">
        <v>356</v>
      </c>
      <c r="J64" s="84" t="s">
        <v>376</v>
      </c>
    </row>
    <row r="65" spans="2:10">
      <c r="B65" s="93" t="s">
        <v>508</v>
      </c>
      <c r="C65" s="73" t="s">
        <v>507</v>
      </c>
      <c r="E65" s="94" t="s">
        <v>138</v>
      </c>
      <c r="F65" s="77" t="s">
        <v>211</v>
      </c>
      <c r="H65" s="73" t="s">
        <v>337</v>
      </c>
      <c r="I65" s="93" t="s">
        <v>357</v>
      </c>
      <c r="J65" s="84" t="s">
        <v>377</v>
      </c>
    </row>
    <row r="66" spans="2:10">
      <c r="B66" s="93" t="s">
        <v>564</v>
      </c>
      <c r="C66" s="1" t="s">
        <v>563</v>
      </c>
      <c r="E66" s="94" t="s">
        <v>139</v>
      </c>
      <c r="F66" s="77" t="s">
        <v>212</v>
      </c>
      <c r="H66" s="73" t="s">
        <v>337</v>
      </c>
      <c r="I66" s="93" t="s">
        <v>358</v>
      </c>
      <c r="J66" s="84" t="s">
        <v>378</v>
      </c>
    </row>
    <row r="67" spans="2:10">
      <c r="B67" s="93" t="s">
        <v>881</v>
      </c>
      <c r="C67" s="73" t="s">
        <v>880</v>
      </c>
      <c r="E67" s="94" t="s">
        <v>140</v>
      </c>
      <c r="F67" s="77" t="s">
        <v>213</v>
      </c>
      <c r="H67" s="73" t="s">
        <v>337</v>
      </c>
      <c r="I67" s="93" t="s">
        <v>359</v>
      </c>
      <c r="J67" s="84" t="s">
        <v>379</v>
      </c>
    </row>
    <row r="68" spans="2:10">
      <c r="B68" s="93" t="s">
        <v>882</v>
      </c>
      <c r="C68" s="73" t="s">
        <v>883</v>
      </c>
      <c r="E68" s="94" t="s">
        <v>141</v>
      </c>
      <c r="F68" s="77" t="s">
        <v>214</v>
      </c>
      <c r="H68" s="73" t="s">
        <v>337</v>
      </c>
      <c r="I68" s="93" t="s">
        <v>360</v>
      </c>
      <c r="J68" s="84" t="s">
        <v>380</v>
      </c>
    </row>
    <row r="69" spans="2:10">
      <c r="B69" s="93" t="s">
        <v>903</v>
      </c>
      <c r="C69" s="73" t="s">
        <v>902</v>
      </c>
      <c r="E69" s="94" t="s">
        <v>142</v>
      </c>
      <c r="F69" s="77" t="s">
        <v>215</v>
      </c>
      <c r="H69" s="73" t="s">
        <v>337</v>
      </c>
      <c r="I69" s="93" t="s">
        <v>361</v>
      </c>
      <c r="J69" s="84" t="s">
        <v>362</v>
      </c>
    </row>
    <row r="70" spans="2:10">
      <c r="B70" s="93" t="s">
        <v>1011</v>
      </c>
      <c r="C70" s="73" t="s">
        <v>1012</v>
      </c>
      <c r="E70" s="94" t="s">
        <v>143</v>
      </c>
      <c r="F70" s="77" t="s">
        <v>216</v>
      </c>
      <c r="H70" s="73" t="s">
        <v>393</v>
      </c>
      <c r="I70" s="93" t="s">
        <v>395</v>
      </c>
      <c r="J70" s="84" t="s">
        <v>394</v>
      </c>
    </row>
    <row r="71" spans="2:10">
      <c r="B71" s="93" t="s">
        <v>1179</v>
      </c>
      <c r="C71" s="73" t="s">
        <v>1178</v>
      </c>
      <c r="E71" s="94" t="s">
        <v>144</v>
      </c>
      <c r="F71" s="77" t="s">
        <v>217</v>
      </c>
      <c r="H71" s="73" t="s">
        <v>397</v>
      </c>
      <c r="I71" s="93" t="s">
        <v>398</v>
      </c>
      <c r="J71" s="84" t="s">
        <v>396</v>
      </c>
    </row>
    <row r="72" spans="2:10">
      <c r="B72" s="93" t="s">
        <v>1188</v>
      </c>
      <c r="C72" s="73" t="s">
        <v>1187</v>
      </c>
      <c r="E72" s="94"/>
      <c r="F72" s="77" t="s">
        <v>106</v>
      </c>
      <c r="H72" s="73" t="s">
        <v>402</v>
      </c>
      <c r="I72" s="93" t="s">
        <v>403</v>
      </c>
      <c r="J72" s="84" t="s">
        <v>399</v>
      </c>
    </row>
    <row r="73" spans="2:10">
      <c r="E73" s="94" t="s">
        <v>145</v>
      </c>
      <c r="F73" s="77" t="s">
        <v>218</v>
      </c>
      <c r="H73" s="73" t="s">
        <v>401</v>
      </c>
      <c r="I73" s="93" t="s">
        <v>404</v>
      </c>
      <c r="J73" s="84" t="s">
        <v>400</v>
      </c>
    </row>
    <row r="74" spans="2:10">
      <c r="E74" s="94"/>
      <c r="F74" s="77" t="s">
        <v>107</v>
      </c>
      <c r="H74" s="73" t="s">
        <v>683</v>
      </c>
      <c r="I74" s="93" t="s">
        <v>406</v>
      </c>
      <c r="J74" s="84" t="s">
        <v>405</v>
      </c>
    </row>
    <row r="75" spans="2:10">
      <c r="E75" s="94" t="s">
        <v>146</v>
      </c>
      <c r="F75" s="77" t="s">
        <v>108</v>
      </c>
      <c r="H75" s="73" t="s">
        <v>408</v>
      </c>
      <c r="I75" s="93" t="s">
        <v>409</v>
      </c>
      <c r="J75" s="84" t="s">
        <v>410</v>
      </c>
    </row>
    <row r="76" spans="2:10">
      <c r="E76" s="94" t="s">
        <v>148</v>
      </c>
      <c r="F76" s="77" t="s">
        <v>109</v>
      </c>
      <c r="H76" s="73" t="s">
        <v>413</v>
      </c>
      <c r="I76" s="93" t="s">
        <v>411</v>
      </c>
      <c r="J76" s="84" t="s">
        <v>412</v>
      </c>
    </row>
    <row r="77" spans="2:10">
      <c r="E77" s="94" t="s">
        <v>149</v>
      </c>
      <c r="F77" s="77" t="s">
        <v>110</v>
      </c>
      <c r="H77" s="73" t="s">
        <v>413</v>
      </c>
      <c r="I77" s="93" t="s">
        <v>415</v>
      </c>
      <c r="J77" s="84" t="s">
        <v>414</v>
      </c>
    </row>
    <row r="78" spans="2:10">
      <c r="E78" s="94" t="s">
        <v>147</v>
      </c>
      <c r="F78" s="77" t="s">
        <v>219</v>
      </c>
      <c r="H78" s="73" t="s">
        <v>428</v>
      </c>
      <c r="I78" s="93" t="s">
        <v>430</v>
      </c>
      <c r="J78" s="84" t="s">
        <v>427</v>
      </c>
    </row>
    <row r="79" spans="2:10">
      <c r="E79" s="97" t="s">
        <v>473</v>
      </c>
      <c r="F79" s="81" t="s">
        <v>474</v>
      </c>
      <c r="H79" s="73" t="s">
        <v>428</v>
      </c>
      <c r="I79" s="93" t="s">
        <v>429</v>
      </c>
      <c r="J79" s="84" t="s">
        <v>431</v>
      </c>
    </row>
    <row r="80" spans="2:10">
      <c r="E80" s="97" t="s">
        <v>520</v>
      </c>
      <c r="F80" s="81" t="s">
        <v>519</v>
      </c>
      <c r="H80" s="73" t="s">
        <v>433</v>
      </c>
      <c r="I80" s="93" t="s">
        <v>434</v>
      </c>
      <c r="J80" s="84" t="s">
        <v>432</v>
      </c>
    </row>
    <row r="81" spans="5:10">
      <c r="H81" s="73" t="s">
        <v>433</v>
      </c>
      <c r="I81" s="93" t="s">
        <v>436</v>
      </c>
      <c r="J81" s="84" t="s">
        <v>435</v>
      </c>
    </row>
    <row r="82" spans="5:10">
      <c r="E82" s="97" t="s">
        <v>779</v>
      </c>
      <c r="F82" s="81" t="s">
        <v>778</v>
      </c>
      <c r="H82" s="73" t="s">
        <v>439</v>
      </c>
      <c r="I82" s="93" t="s">
        <v>438</v>
      </c>
      <c r="J82" s="84" t="s">
        <v>437</v>
      </c>
    </row>
    <row r="83" spans="5:10">
      <c r="H83" s="73" t="s">
        <v>441</v>
      </c>
      <c r="I83" s="93" t="s">
        <v>442</v>
      </c>
      <c r="J83" s="84" t="s">
        <v>440</v>
      </c>
    </row>
    <row r="84" spans="5:10">
      <c r="H84" s="73" t="s">
        <v>433</v>
      </c>
      <c r="I84" s="93" t="s">
        <v>445</v>
      </c>
      <c r="J84" s="84" t="s">
        <v>444</v>
      </c>
    </row>
    <row r="85" spans="5:10">
      <c r="H85" s="73" t="s">
        <v>433</v>
      </c>
      <c r="I85" s="93" t="s">
        <v>447</v>
      </c>
      <c r="J85" s="84" t="s">
        <v>446</v>
      </c>
    </row>
    <row r="86" spans="5:10">
      <c r="H86" s="73" t="s">
        <v>441</v>
      </c>
      <c r="I86" s="93" t="s">
        <v>451</v>
      </c>
      <c r="J86" s="84" t="s">
        <v>448</v>
      </c>
    </row>
    <row r="87" spans="5:10">
      <c r="H87" s="73" t="s">
        <v>441</v>
      </c>
      <c r="I87" s="93" t="s">
        <v>452</v>
      </c>
      <c r="J87" s="84" t="s">
        <v>449</v>
      </c>
    </row>
    <row r="88" spans="5:10">
      <c r="H88" s="73" t="s">
        <v>441</v>
      </c>
      <c r="I88" s="93" t="s">
        <v>453</v>
      </c>
      <c r="J88" s="84" t="s">
        <v>450</v>
      </c>
    </row>
    <row r="89" spans="5:10">
      <c r="H89" s="73" t="s">
        <v>1029</v>
      </c>
      <c r="I89" s="93" t="s">
        <v>471</v>
      </c>
      <c r="J89" s="84" t="s">
        <v>472</v>
      </c>
    </row>
    <row r="90" spans="5:10">
      <c r="H90" s="73" t="s">
        <v>1029</v>
      </c>
      <c r="I90" s="93" t="s">
        <v>476</v>
      </c>
      <c r="J90" s="84" t="s">
        <v>475</v>
      </c>
    </row>
    <row r="91" spans="5:10">
      <c r="H91" s="73" t="s">
        <v>1029</v>
      </c>
      <c r="I91" s="93" t="s">
        <v>478</v>
      </c>
      <c r="J91" s="85" t="s">
        <v>477</v>
      </c>
    </row>
    <row r="92" spans="5:10">
      <c r="H92" s="73" t="s">
        <v>1029</v>
      </c>
      <c r="I92" s="93" t="s">
        <v>480</v>
      </c>
      <c r="J92" s="85" t="s">
        <v>479</v>
      </c>
    </row>
    <row r="93" spans="5:10">
      <c r="H93" s="73" t="s">
        <v>483</v>
      </c>
      <c r="I93" s="93" t="s">
        <v>482</v>
      </c>
      <c r="J93" s="85" t="s">
        <v>481</v>
      </c>
    </row>
    <row r="94" spans="5:10">
      <c r="H94" s="73" t="s">
        <v>483</v>
      </c>
      <c r="I94" s="93" t="s">
        <v>485</v>
      </c>
      <c r="J94" s="85" t="s">
        <v>484</v>
      </c>
    </row>
    <row r="95" spans="5:10">
      <c r="H95" s="73" t="s">
        <v>487</v>
      </c>
      <c r="I95" s="93" t="s">
        <v>488</v>
      </c>
      <c r="J95" s="84" t="s">
        <v>489</v>
      </c>
    </row>
    <row r="96" spans="5:10">
      <c r="H96" s="73" t="s">
        <v>490</v>
      </c>
      <c r="I96" s="93" t="s">
        <v>491</v>
      </c>
      <c r="J96" s="84" t="s">
        <v>492</v>
      </c>
    </row>
    <row r="97" spans="8:10">
      <c r="H97" s="73" t="s">
        <v>493</v>
      </c>
      <c r="I97" s="93" t="s">
        <v>494</v>
      </c>
      <c r="J97" s="84" t="s">
        <v>495</v>
      </c>
    </row>
    <row r="98" spans="8:10">
      <c r="H98" s="73" t="s">
        <v>493</v>
      </c>
      <c r="I98" s="93" t="s">
        <v>496</v>
      </c>
      <c r="J98" s="84" t="s">
        <v>497</v>
      </c>
    </row>
    <row r="99" spans="8:10">
      <c r="H99" s="73" t="s">
        <v>1034</v>
      </c>
      <c r="I99" s="93" t="s">
        <v>498</v>
      </c>
      <c r="J99" s="84" t="s">
        <v>499</v>
      </c>
    </row>
    <row r="100" spans="8:10">
      <c r="H100" s="73" t="s">
        <v>1034</v>
      </c>
      <c r="I100" s="93" t="s">
        <v>500</v>
      </c>
      <c r="J100" s="84" t="s">
        <v>501</v>
      </c>
    </row>
    <row r="101" spans="8:10">
      <c r="H101" s="73" t="s">
        <v>504</v>
      </c>
      <c r="I101" s="93" t="s">
        <v>503</v>
      </c>
      <c r="J101" s="84" t="s">
        <v>502</v>
      </c>
    </row>
    <row r="102" spans="8:10">
      <c r="H102" s="73" t="s">
        <v>1135</v>
      </c>
      <c r="I102" s="93" t="s">
        <v>522</v>
      </c>
      <c r="J102" s="84" t="s">
        <v>521</v>
      </c>
    </row>
    <row r="103" spans="8:10">
      <c r="H103" s="73" t="s">
        <v>531</v>
      </c>
      <c r="I103" s="93" t="s">
        <v>530</v>
      </c>
      <c r="J103" s="84" t="s">
        <v>529</v>
      </c>
    </row>
    <row r="104" spans="8:10">
      <c r="H104" s="73" t="s">
        <v>211</v>
      </c>
      <c r="I104" s="93" t="s">
        <v>540</v>
      </c>
      <c r="J104" s="84" t="s">
        <v>541</v>
      </c>
    </row>
    <row r="105" spans="8:10">
      <c r="H105" s="73" t="s">
        <v>209</v>
      </c>
      <c r="I105" s="93" t="s">
        <v>542</v>
      </c>
      <c r="J105" s="84" t="s">
        <v>543</v>
      </c>
    </row>
    <row r="106" spans="8:10">
      <c r="H106" s="73" t="s">
        <v>209</v>
      </c>
      <c r="I106" s="93" t="s">
        <v>544</v>
      </c>
      <c r="J106" s="84" t="s">
        <v>1103</v>
      </c>
    </row>
    <row r="107" spans="8:10">
      <c r="H107" s="73" t="s">
        <v>216</v>
      </c>
      <c r="I107" s="93" t="s">
        <v>545</v>
      </c>
      <c r="J107" s="84" t="s">
        <v>1104</v>
      </c>
    </row>
    <row r="108" spans="8:10">
      <c r="H108" s="73" t="s">
        <v>546</v>
      </c>
      <c r="I108" s="93" t="s">
        <v>547</v>
      </c>
      <c r="J108" s="84" t="s">
        <v>548</v>
      </c>
    </row>
    <row r="109" spans="8:10">
      <c r="H109" s="73" t="s">
        <v>546</v>
      </c>
      <c r="I109" s="93" t="s">
        <v>549</v>
      </c>
      <c r="J109" s="84" t="s">
        <v>1105</v>
      </c>
    </row>
    <row r="110" spans="8:10">
      <c r="H110" s="73" t="s">
        <v>196</v>
      </c>
      <c r="I110" s="93" t="s">
        <v>550</v>
      </c>
      <c r="J110" s="84" t="s">
        <v>551</v>
      </c>
    </row>
    <row r="111" spans="8:10">
      <c r="H111" s="73" t="s">
        <v>196</v>
      </c>
      <c r="I111" s="93" t="s">
        <v>552</v>
      </c>
      <c r="J111" s="84" t="s">
        <v>553</v>
      </c>
    </row>
    <row r="112" spans="8:10">
      <c r="H112" s="73" t="s">
        <v>226</v>
      </c>
      <c r="I112" s="93" t="s">
        <v>554</v>
      </c>
      <c r="J112" s="84" t="s">
        <v>555</v>
      </c>
    </row>
    <row r="113" spans="8:10">
      <c r="H113" s="73" t="s">
        <v>557</v>
      </c>
      <c r="I113" s="93" t="s">
        <v>559</v>
      </c>
      <c r="J113" s="86" t="s">
        <v>558</v>
      </c>
    </row>
    <row r="114" spans="8:10">
      <c r="H114" s="73" t="s">
        <v>562</v>
      </c>
      <c r="I114" s="93" t="s">
        <v>561</v>
      </c>
      <c r="J114" s="86" t="s">
        <v>560</v>
      </c>
    </row>
    <row r="115" spans="8:10">
      <c r="H115" s="73" t="s">
        <v>557</v>
      </c>
      <c r="I115" s="93" t="s">
        <v>566</v>
      </c>
      <c r="J115" s="85" t="s">
        <v>565</v>
      </c>
    </row>
    <row r="116" spans="8:10">
      <c r="H116" s="73" t="s">
        <v>569</v>
      </c>
      <c r="I116" s="93" t="s">
        <v>568</v>
      </c>
      <c r="J116" s="85" t="s">
        <v>567</v>
      </c>
    </row>
    <row r="117" spans="8:10">
      <c r="H117" s="73" t="s">
        <v>575</v>
      </c>
      <c r="I117" s="93" t="s">
        <v>574</v>
      </c>
      <c r="J117" s="87" t="s">
        <v>573</v>
      </c>
    </row>
    <row r="118" spans="8:10">
      <c r="H118" s="73" t="s">
        <v>575</v>
      </c>
      <c r="I118" s="93" t="s">
        <v>578</v>
      </c>
      <c r="J118" s="86" t="s">
        <v>586</v>
      </c>
    </row>
    <row r="119" spans="8:10">
      <c r="H119" s="73" t="s">
        <v>487</v>
      </c>
      <c r="I119" s="93" t="s">
        <v>579</v>
      </c>
      <c r="J119" s="84" t="s">
        <v>585</v>
      </c>
    </row>
    <row r="120" spans="8:10">
      <c r="H120" s="73" t="s">
        <v>487</v>
      </c>
      <c r="I120" s="93" t="s">
        <v>588</v>
      </c>
      <c r="J120" s="84" t="s">
        <v>587</v>
      </c>
    </row>
    <row r="121" spans="8:10">
      <c r="H121" s="73" t="s">
        <v>487</v>
      </c>
      <c r="I121" s="93" t="s">
        <v>589</v>
      </c>
      <c r="J121" s="84" t="s">
        <v>590</v>
      </c>
    </row>
    <row r="122" spans="8:10">
      <c r="H122" s="82" t="s">
        <v>224</v>
      </c>
      <c r="I122" s="63" t="s">
        <v>594</v>
      </c>
      <c r="J122" s="88" t="s">
        <v>595</v>
      </c>
    </row>
    <row r="123" spans="8:10">
      <c r="H123" s="82" t="s">
        <v>184</v>
      </c>
      <c r="I123" s="63" t="s">
        <v>596</v>
      </c>
      <c r="J123" s="88" t="s">
        <v>597</v>
      </c>
    </row>
    <row r="124" spans="8:10">
      <c r="H124" s="82" t="s">
        <v>186</v>
      </c>
      <c r="I124" s="63" t="s">
        <v>598</v>
      </c>
      <c r="J124" s="88" t="s">
        <v>599</v>
      </c>
    </row>
    <row r="125" spans="8:10">
      <c r="H125" s="82" t="s">
        <v>204</v>
      </c>
      <c r="I125" s="63" t="s">
        <v>600</v>
      </c>
      <c r="J125" s="88" t="s">
        <v>601</v>
      </c>
    </row>
    <row r="126" spans="8:10">
      <c r="H126" s="82" t="s">
        <v>198</v>
      </c>
      <c r="I126" s="63" t="s">
        <v>602</v>
      </c>
      <c r="J126" s="88" t="s">
        <v>1106</v>
      </c>
    </row>
    <row r="127" spans="8:10">
      <c r="H127" s="82" t="s">
        <v>188</v>
      </c>
      <c r="I127" s="63" t="s">
        <v>603</v>
      </c>
      <c r="J127" s="88" t="s">
        <v>604</v>
      </c>
    </row>
    <row r="128" spans="8:10">
      <c r="H128" s="82" t="s">
        <v>197</v>
      </c>
      <c r="I128" s="63" t="s">
        <v>605</v>
      </c>
      <c r="J128" s="88" t="s">
        <v>606</v>
      </c>
    </row>
    <row r="129" spans="8:10">
      <c r="H129" s="82" t="s">
        <v>198</v>
      </c>
      <c r="I129" s="63" t="s">
        <v>607</v>
      </c>
      <c r="J129" s="88" t="s">
        <v>1107</v>
      </c>
    </row>
    <row r="130" spans="8:10">
      <c r="H130" s="82" t="s">
        <v>198</v>
      </c>
      <c r="I130" s="63" t="s">
        <v>608</v>
      </c>
      <c r="J130" s="88" t="s">
        <v>609</v>
      </c>
    </row>
    <row r="131" spans="8:10">
      <c r="H131" s="82" t="s">
        <v>195</v>
      </c>
      <c r="I131" s="63" t="s">
        <v>610</v>
      </c>
      <c r="J131" s="88" t="s">
        <v>611</v>
      </c>
    </row>
    <row r="132" spans="8:10">
      <c r="H132" s="82" t="s">
        <v>184</v>
      </c>
      <c r="I132" s="63" t="s">
        <v>612</v>
      </c>
      <c r="J132" s="88" t="s">
        <v>1108</v>
      </c>
    </row>
    <row r="133" spans="8:10">
      <c r="H133" s="82" t="s">
        <v>231</v>
      </c>
      <c r="I133" s="63" t="s">
        <v>613</v>
      </c>
      <c r="J133" s="88" t="s">
        <v>614</v>
      </c>
    </row>
    <row r="134" spans="8:10">
      <c r="H134" s="82" t="s">
        <v>221</v>
      </c>
      <c r="I134" s="63" t="s">
        <v>615</v>
      </c>
      <c r="J134" s="88" t="s">
        <v>616</v>
      </c>
    </row>
    <row r="135" spans="8:10">
      <c r="H135" s="82" t="s">
        <v>183</v>
      </c>
      <c r="I135" s="63" t="s">
        <v>617</v>
      </c>
      <c r="J135" s="88" t="s">
        <v>1109</v>
      </c>
    </row>
    <row r="136" spans="8:10">
      <c r="H136" s="82" t="s">
        <v>203</v>
      </c>
      <c r="I136" s="63" t="s">
        <v>618</v>
      </c>
      <c r="J136" s="88" t="s">
        <v>619</v>
      </c>
    </row>
    <row r="137" spans="8:10">
      <c r="H137" s="82" t="s">
        <v>195</v>
      </c>
      <c r="I137" s="63" t="s">
        <v>620</v>
      </c>
      <c r="J137" s="88" t="s">
        <v>621</v>
      </c>
    </row>
    <row r="138" spans="8:10">
      <c r="H138" s="82" t="s">
        <v>195</v>
      </c>
      <c r="I138" s="63" t="s">
        <v>622</v>
      </c>
      <c r="J138" s="88" t="s">
        <v>623</v>
      </c>
    </row>
    <row r="139" spans="8:10">
      <c r="H139" s="82" t="s">
        <v>216</v>
      </c>
      <c r="I139" s="63" t="s">
        <v>624</v>
      </c>
      <c r="J139" s="88" t="s">
        <v>1110</v>
      </c>
    </row>
    <row r="140" spans="8:10">
      <c r="H140" s="82" t="s">
        <v>184</v>
      </c>
      <c r="I140" s="63" t="s">
        <v>625</v>
      </c>
      <c r="J140" s="88" t="s">
        <v>1111</v>
      </c>
    </row>
    <row r="141" spans="8:10">
      <c r="H141" s="82" t="s">
        <v>231</v>
      </c>
      <c r="I141" s="63" t="s">
        <v>626</v>
      </c>
      <c r="J141" s="88" t="s">
        <v>627</v>
      </c>
    </row>
    <row r="142" spans="8:10">
      <c r="H142" s="82" t="s">
        <v>183</v>
      </c>
      <c r="I142" s="63" t="s">
        <v>628</v>
      </c>
      <c r="J142" s="88" t="s">
        <v>629</v>
      </c>
    </row>
    <row r="143" spans="8:10">
      <c r="H143" s="82" t="s">
        <v>200</v>
      </c>
      <c r="I143" s="63" t="s">
        <v>630</v>
      </c>
      <c r="J143" s="88" t="s">
        <v>631</v>
      </c>
    </row>
    <row r="144" spans="8:10">
      <c r="H144" s="82" t="s">
        <v>195</v>
      </c>
      <c r="I144" s="63" t="s">
        <v>651</v>
      </c>
      <c r="J144" s="88" t="s">
        <v>652</v>
      </c>
    </row>
    <row r="145" spans="8:10">
      <c r="H145" s="73" t="s">
        <v>653</v>
      </c>
      <c r="I145" s="93" t="s">
        <v>655</v>
      </c>
      <c r="J145" s="84" t="s">
        <v>654</v>
      </c>
    </row>
    <row r="146" spans="8:10">
      <c r="H146" s="73" t="s">
        <v>1035</v>
      </c>
      <c r="I146" s="93" t="s">
        <v>657</v>
      </c>
      <c r="J146" s="84" t="s">
        <v>656</v>
      </c>
    </row>
    <row r="147" spans="8:10">
      <c r="H147" s="73" t="s">
        <v>1036</v>
      </c>
      <c r="I147" s="93" t="s">
        <v>659</v>
      </c>
      <c r="J147" s="84" t="s">
        <v>658</v>
      </c>
    </row>
    <row r="148" spans="8:10">
      <c r="H148" s="73" t="s">
        <v>1035</v>
      </c>
      <c r="I148" s="93" t="s">
        <v>661</v>
      </c>
      <c r="J148" s="84" t="s">
        <v>660</v>
      </c>
    </row>
    <row r="149" spans="8:10">
      <c r="H149" s="73" t="s">
        <v>664</v>
      </c>
      <c r="I149" s="93" t="s">
        <v>663</v>
      </c>
      <c r="J149" s="84" t="s">
        <v>662</v>
      </c>
    </row>
    <row r="150" spans="8:10">
      <c r="H150" s="73" t="s">
        <v>664</v>
      </c>
      <c r="I150" s="93" t="s">
        <v>666</v>
      </c>
      <c r="J150" s="84" t="s">
        <v>665</v>
      </c>
    </row>
    <row r="151" spans="8:10">
      <c r="H151" s="73" t="s">
        <v>667</v>
      </c>
      <c r="I151" s="93" t="s">
        <v>669</v>
      </c>
      <c r="J151" s="84" t="s">
        <v>668</v>
      </c>
    </row>
    <row r="152" spans="8:10">
      <c r="H152" s="73" t="s">
        <v>670</v>
      </c>
      <c r="I152" s="93" t="s">
        <v>672</v>
      </c>
      <c r="J152" s="84" t="s">
        <v>671</v>
      </c>
    </row>
    <row r="153" spans="8:10">
      <c r="H153" s="73" t="s">
        <v>674</v>
      </c>
      <c r="I153" s="93" t="s">
        <v>673</v>
      </c>
      <c r="J153" s="84" t="s">
        <v>1112</v>
      </c>
    </row>
    <row r="154" spans="8:10">
      <c r="H154" s="73" t="s">
        <v>674</v>
      </c>
      <c r="I154" s="93" t="s">
        <v>676</v>
      </c>
      <c r="J154" s="84" t="s">
        <v>1113</v>
      </c>
    </row>
    <row r="155" spans="8:10">
      <c r="H155" s="73" t="s">
        <v>674</v>
      </c>
      <c r="I155" s="93" t="s">
        <v>677</v>
      </c>
      <c r="J155" s="84" t="s">
        <v>675</v>
      </c>
    </row>
    <row r="156" spans="8:10">
      <c r="H156" s="73" t="s">
        <v>678</v>
      </c>
      <c r="I156" s="93" t="s">
        <v>680</v>
      </c>
      <c r="J156" s="84" t="s">
        <v>679</v>
      </c>
    </row>
    <row r="157" spans="8:10">
      <c r="H157" s="73" t="s">
        <v>684</v>
      </c>
      <c r="I157" s="93" t="s">
        <v>682</v>
      </c>
      <c r="J157" s="84" t="s">
        <v>681</v>
      </c>
    </row>
    <row r="158" spans="8:10">
      <c r="H158" s="73" t="s">
        <v>674</v>
      </c>
      <c r="I158" s="93" t="s">
        <v>688</v>
      </c>
      <c r="J158" s="84" t="s">
        <v>687</v>
      </c>
    </row>
    <row r="159" spans="8:10">
      <c r="H159" s="73" t="s">
        <v>686</v>
      </c>
      <c r="I159" s="93" t="s">
        <v>689</v>
      </c>
      <c r="J159" s="84" t="s">
        <v>690</v>
      </c>
    </row>
    <row r="160" spans="8:10">
      <c r="H160" s="73" t="s">
        <v>691</v>
      </c>
      <c r="I160" s="93" t="s">
        <v>695</v>
      </c>
      <c r="J160" s="84" t="s">
        <v>692</v>
      </c>
    </row>
    <row r="161" spans="8:10">
      <c r="H161" s="73" t="s">
        <v>691</v>
      </c>
      <c r="I161" s="93" t="s">
        <v>694</v>
      </c>
      <c r="J161" s="84" t="s">
        <v>693</v>
      </c>
    </row>
    <row r="162" spans="8:10">
      <c r="H162" s="73" t="s">
        <v>698</v>
      </c>
      <c r="I162" s="93" t="s">
        <v>700</v>
      </c>
      <c r="J162" s="84" t="s">
        <v>696</v>
      </c>
    </row>
    <row r="163" spans="8:10">
      <c r="H163" s="73" t="s">
        <v>698</v>
      </c>
      <c r="I163" s="93" t="s">
        <v>699</v>
      </c>
      <c r="J163" s="84" t="s">
        <v>697</v>
      </c>
    </row>
    <row r="164" spans="8:10">
      <c r="H164" s="73" t="s">
        <v>702</v>
      </c>
      <c r="I164" s="93" t="s">
        <v>703</v>
      </c>
      <c r="J164" s="84" t="s">
        <v>701</v>
      </c>
    </row>
    <row r="165" spans="8:10">
      <c r="H165" s="73" t="s">
        <v>557</v>
      </c>
      <c r="I165" s="93" t="s">
        <v>705</v>
      </c>
      <c r="J165" s="84" t="s">
        <v>704</v>
      </c>
    </row>
    <row r="166" spans="8:10">
      <c r="H166" s="73" t="s">
        <v>706</v>
      </c>
      <c r="I166" s="93" t="s">
        <v>710</v>
      </c>
      <c r="J166" s="84" t="s">
        <v>707</v>
      </c>
    </row>
    <row r="167" spans="8:10">
      <c r="H167" s="73" t="s">
        <v>708</v>
      </c>
      <c r="I167" s="93" t="s">
        <v>709</v>
      </c>
      <c r="J167" s="84" t="s">
        <v>1114</v>
      </c>
    </row>
    <row r="168" spans="8:10">
      <c r="H168" s="73" t="s">
        <v>1037</v>
      </c>
      <c r="I168" s="93" t="s">
        <v>712</v>
      </c>
      <c r="J168" s="84" t="s">
        <v>711</v>
      </c>
    </row>
    <row r="169" spans="8:10">
      <c r="H169" s="73" t="s">
        <v>685</v>
      </c>
      <c r="I169" s="93" t="s">
        <v>714</v>
      </c>
      <c r="J169" s="84" t="s">
        <v>713</v>
      </c>
    </row>
    <row r="170" spans="8:10">
      <c r="H170" s="73" t="s">
        <v>684</v>
      </c>
      <c r="I170" s="93" t="s">
        <v>716</v>
      </c>
      <c r="J170" s="84" t="s">
        <v>715</v>
      </c>
    </row>
    <row r="171" spans="8:10">
      <c r="H171" s="73" t="s">
        <v>717</v>
      </c>
      <c r="I171" s="93" t="s">
        <v>722</v>
      </c>
      <c r="J171" s="84" t="s">
        <v>718</v>
      </c>
    </row>
    <row r="172" spans="8:10">
      <c r="H172" s="73" t="s">
        <v>719</v>
      </c>
      <c r="I172" s="93" t="s">
        <v>721</v>
      </c>
      <c r="J172" s="84" t="s">
        <v>720</v>
      </c>
    </row>
    <row r="173" spans="8:10">
      <c r="H173" s="73" t="s">
        <v>723</v>
      </c>
      <c r="I173" s="93" t="s">
        <v>725</v>
      </c>
      <c r="J173" s="84" t="s">
        <v>724</v>
      </c>
    </row>
    <row r="174" spans="8:10">
      <c r="H174" s="73" t="s">
        <v>1038</v>
      </c>
      <c r="I174" s="93" t="s">
        <v>727</v>
      </c>
      <c r="J174" s="84" t="s">
        <v>726</v>
      </c>
    </row>
    <row r="175" spans="8:10">
      <c r="H175" s="73" t="s">
        <v>728</v>
      </c>
      <c r="I175" s="93" t="s">
        <v>729</v>
      </c>
      <c r="J175" s="84" t="s">
        <v>1115</v>
      </c>
    </row>
    <row r="176" spans="8:10">
      <c r="H176" s="73" t="s">
        <v>730</v>
      </c>
      <c r="I176" s="93" t="s">
        <v>732</v>
      </c>
      <c r="J176" s="84" t="s">
        <v>731</v>
      </c>
    </row>
    <row r="177" spans="8:10">
      <c r="H177" s="73" t="s">
        <v>733</v>
      </c>
      <c r="I177" s="93" t="s">
        <v>737</v>
      </c>
      <c r="J177" s="84" t="s">
        <v>734</v>
      </c>
    </row>
    <row r="178" spans="8:10">
      <c r="H178" s="73" t="s">
        <v>736</v>
      </c>
      <c r="I178" s="93" t="s">
        <v>738</v>
      </c>
      <c r="J178" s="84" t="s">
        <v>735</v>
      </c>
    </row>
    <row r="179" spans="8:10">
      <c r="H179" s="73" t="s">
        <v>740</v>
      </c>
      <c r="I179" s="93" t="s">
        <v>742</v>
      </c>
      <c r="J179" s="84" t="s">
        <v>741</v>
      </c>
    </row>
    <row r="180" spans="8:10">
      <c r="H180" s="73" t="s">
        <v>1039</v>
      </c>
      <c r="I180" s="93" t="s">
        <v>744</v>
      </c>
      <c r="J180" s="84" t="s">
        <v>743</v>
      </c>
    </row>
    <row r="181" spans="8:10">
      <c r="H181" s="73" t="s">
        <v>747</v>
      </c>
      <c r="I181" s="93" t="s">
        <v>748</v>
      </c>
      <c r="J181" s="84" t="s">
        <v>746</v>
      </c>
    </row>
    <row r="182" spans="8:10">
      <c r="H182" s="73" t="s">
        <v>749</v>
      </c>
      <c r="I182" s="93" t="s">
        <v>752</v>
      </c>
      <c r="J182" s="84" t="s">
        <v>751</v>
      </c>
    </row>
    <row r="183" spans="8:10">
      <c r="H183" s="73" t="s">
        <v>749</v>
      </c>
      <c r="I183" s="93" t="s">
        <v>753</v>
      </c>
      <c r="J183" s="84" t="s">
        <v>750</v>
      </c>
    </row>
    <row r="184" spans="8:10">
      <c r="H184" s="73" t="s">
        <v>1040</v>
      </c>
      <c r="I184" s="93" t="s">
        <v>755</v>
      </c>
      <c r="J184" s="84" t="s">
        <v>754</v>
      </c>
    </row>
    <row r="185" spans="8:10">
      <c r="H185" s="73" t="s">
        <v>758</v>
      </c>
      <c r="I185" s="93" t="s">
        <v>757</v>
      </c>
      <c r="J185" s="84" t="s">
        <v>756</v>
      </c>
    </row>
    <row r="186" spans="8:10">
      <c r="H186" s="73" t="s">
        <v>758</v>
      </c>
      <c r="I186" s="93" t="s">
        <v>760</v>
      </c>
      <c r="J186" s="84" t="s">
        <v>759</v>
      </c>
    </row>
    <row r="187" spans="8:10">
      <c r="H187" s="73" t="s">
        <v>762</v>
      </c>
      <c r="I187" s="93" t="s">
        <v>761</v>
      </c>
      <c r="J187" s="84" t="s">
        <v>763</v>
      </c>
    </row>
    <row r="188" spans="8:10">
      <c r="H188" s="73" t="s">
        <v>766</v>
      </c>
      <c r="I188" s="93" t="s">
        <v>765</v>
      </c>
      <c r="J188" s="84" t="s">
        <v>764</v>
      </c>
    </row>
    <row r="189" spans="8:10">
      <c r="H189" s="73" t="s">
        <v>762</v>
      </c>
      <c r="I189" s="93" t="s">
        <v>767</v>
      </c>
      <c r="J189" s="84" t="s">
        <v>1116</v>
      </c>
    </row>
    <row r="190" spans="8:10">
      <c r="H190" s="73" t="s">
        <v>766</v>
      </c>
      <c r="I190" s="93" t="s">
        <v>769</v>
      </c>
      <c r="J190" s="84" t="s">
        <v>768</v>
      </c>
    </row>
    <row r="191" spans="8:10">
      <c r="H191" s="73" t="s">
        <v>762</v>
      </c>
      <c r="I191" s="93" t="s">
        <v>771</v>
      </c>
      <c r="J191" s="84" t="s">
        <v>770</v>
      </c>
    </row>
    <row r="192" spans="8:10">
      <c r="H192" s="73" t="s">
        <v>772</v>
      </c>
      <c r="I192" s="93" t="s">
        <v>773</v>
      </c>
      <c r="J192" s="84" t="s">
        <v>1117</v>
      </c>
    </row>
    <row r="193" spans="8:10">
      <c r="H193" s="73" t="s">
        <v>774</v>
      </c>
      <c r="I193" s="93" t="s">
        <v>775</v>
      </c>
      <c r="J193" s="84" t="s">
        <v>1118</v>
      </c>
    </row>
    <row r="194" spans="8:10">
      <c r="H194" s="73" t="s">
        <v>774</v>
      </c>
      <c r="I194" s="93" t="s">
        <v>777</v>
      </c>
      <c r="J194" s="84" t="s">
        <v>776</v>
      </c>
    </row>
    <row r="195" spans="8:10">
      <c r="H195" s="73" t="s">
        <v>778</v>
      </c>
      <c r="I195" s="93" t="s">
        <v>781</v>
      </c>
      <c r="J195" s="84" t="s">
        <v>780</v>
      </c>
    </row>
    <row r="196" spans="8:10">
      <c r="H196" s="73" t="s">
        <v>782</v>
      </c>
      <c r="I196" s="93" t="s">
        <v>781</v>
      </c>
      <c r="J196" s="84" t="s">
        <v>780</v>
      </c>
    </row>
    <row r="197" spans="8:10">
      <c r="H197" s="73" t="s">
        <v>1036</v>
      </c>
      <c r="I197" s="93" t="s">
        <v>783</v>
      </c>
      <c r="J197" s="84" t="s">
        <v>784</v>
      </c>
    </row>
    <row r="198" spans="8:10">
      <c r="H198" s="73" t="s">
        <v>785</v>
      </c>
      <c r="I198" s="93" t="s">
        <v>787</v>
      </c>
      <c r="J198" s="84" t="s">
        <v>786</v>
      </c>
    </row>
    <row r="199" spans="8:10">
      <c r="H199" s="73" t="s">
        <v>789</v>
      </c>
      <c r="I199" s="93" t="s">
        <v>788</v>
      </c>
      <c r="J199" s="84" t="s">
        <v>1119</v>
      </c>
    </row>
    <row r="200" spans="8:10">
      <c r="H200" s="73" t="s">
        <v>792</v>
      </c>
      <c r="I200" s="93" t="s">
        <v>791</v>
      </c>
      <c r="J200" s="84" t="s">
        <v>790</v>
      </c>
    </row>
    <row r="201" spans="8:10">
      <c r="H201" s="73" t="s">
        <v>794</v>
      </c>
      <c r="I201" s="93" t="s">
        <v>795</v>
      </c>
      <c r="J201" s="84" t="s">
        <v>793</v>
      </c>
    </row>
    <row r="202" spans="8:10">
      <c r="H202" s="73" t="s">
        <v>797</v>
      </c>
      <c r="I202" s="93" t="s">
        <v>799</v>
      </c>
      <c r="J202" s="84" t="s">
        <v>796</v>
      </c>
    </row>
    <row r="203" spans="8:10">
      <c r="H203" s="73" t="s">
        <v>798</v>
      </c>
      <c r="I203" s="93" t="s">
        <v>800</v>
      </c>
      <c r="J203" s="84" t="s">
        <v>796</v>
      </c>
    </row>
    <row r="204" spans="8:10">
      <c r="H204" s="73" t="s">
        <v>802</v>
      </c>
      <c r="I204" s="93" t="s">
        <v>803</v>
      </c>
      <c r="J204" s="84" t="s">
        <v>801</v>
      </c>
    </row>
    <row r="205" spans="8:10">
      <c r="H205" s="73" t="s">
        <v>802</v>
      </c>
      <c r="I205" s="93" t="s">
        <v>805</v>
      </c>
      <c r="J205" s="84" t="s">
        <v>804</v>
      </c>
    </row>
    <row r="206" spans="8:10">
      <c r="H206" s="73" t="s">
        <v>802</v>
      </c>
      <c r="I206" s="93" t="s">
        <v>806</v>
      </c>
      <c r="J206" s="84" t="s">
        <v>1120</v>
      </c>
    </row>
    <row r="207" spans="8:10">
      <c r="H207" s="73" t="s">
        <v>807</v>
      </c>
      <c r="I207" s="93" t="s">
        <v>810</v>
      </c>
      <c r="J207" s="84" t="s">
        <v>1121</v>
      </c>
    </row>
    <row r="208" spans="8:10">
      <c r="H208" s="73" t="s">
        <v>807</v>
      </c>
      <c r="I208" s="93" t="s">
        <v>809</v>
      </c>
      <c r="J208" s="84" t="s">
        <v>808</v>
      </c>
    </row>
    <row r="209" spans="8:10">
      <c r="H209" s="73" t="s">
        <v>811</v>
      </c>
      <c r="I209" s="93" t="s">
        <v>812</v>
      </c>
      <c r="J209" s="84" t="s">
        <v>1122</v>
      </c>
    </row>
    <row r="210" spans="8:10">
      <c r="H210" s="73" t="s">
        <v>815</v>
      </c>
      <c r="I210" s="93" t="s">
        <v>813</v>
      </c>
      <c r="J210" s="84" t="s">
        <v>814</v>
      </c>
    </row>
    <row r="211" spans="8:10">
      <c r="H211" s="73" t="s">
        <v>817</v>
      </c>
      <c r="I211" s="93" t="s">
        <v>816</v>
      </c>
      <c r="J211" s="84" t="s">
        <v>1123</v>
      </c>
    </row>
    <row r="212" spans="8:10">
      <c r="H212" s="73" t="s">
        <v>1036</v>
      </c>
      <c r="I212" s="93" t="s">
        <v>819</v>
      </c>
      <c r="J212" s="84" t="s">
        <v>818</v>
      </c>
    </row>
    <row r="213" spans="8:10">
      <c r="H213" s="73" t="s">
        <v>1038</v>
      </c>
      <c r="I213" s="93" t="s">
        <v>820</v>
      </c>
      <c r="J213" s="84" t="s">
        <v>1124</v>
      </c>
    </row>
    <row r="214" spans="8:10">
      <c r="H214" s="73" t="s">
        <v>1041</v>
      </c>
      <c r="I214" s="93" t="s">
        <v>822</v>
      </c>
      <c r="J214" s="84" t="s">
        <v>821</v>
      </c>
    </row>
    <row r="215" spans="8:10">
      <c r="H215" s="73" t="s">
        <v>823</v>
      </c>
      <c r="I215" s="93" t="s">
        <v>825</v>
      </c>
      <c r="J215" s="84" t="s">
        <v>824</v>
      </c>
    </row>
    <row r="216" spans="8:10">
      <c r="H216" s="73" t="s">
        <v>827</v>
      </c>
      <c r="I216" s="93" t="s">
        <v>828</v>
      </c>
      <c r="J216" s="84" t="s">
        <v>826</v>
      </c>
    </row>
    <row r="217" spans="8:10">
      <c r="H217" s="73" t="s">
        <v>1038</v>
      </c>
      <c r="I217" s="93" t="s">
        <v>833</v>
      </c>
      <c r="J217" s="84" t="s">
        <v>829</v>
      </c>
    </row>
    <row r="218" spans="8:10">
      <c r="H218" s="73" t="s">
        <v>831</v>
      </c>
      <c r="I218" s="93" t="s">
        <v>832</v>
      </c>
      <c r="J218" s="84" t="s">
        <v>830</v>
      </c>
    </row>
    <row r="219" spans="8:10">
      <c r="H219" s="73" t="s">
        <v>835</v>
      </c>
      <c r="I219" s="93" t="s">
        <v>836</v>
      </c>
      <c r="J219" s="84" t="s">
        <v>834</v>
      </c>
    </row>
    <row r="220" spans="8:10">
      <c r="H220" s="73" t="s">
        <v>838</v>
      </c>
      <c r="I220" s="93" t="s">
        <v>839</v>
      </c>
      <c r="J220" s="84" t="s">
        <v>837</v>
      </c>
    </row>
    <row r="221" spans="8:10">
      <c r="H221" s="73" t="s">
        <v>848</v>
      </c>
      <c r="I221" s="93" t="s">
        <v>849</v>
      </c>
      <c r="J221" s="84" t="s">
        <v>847</v>
      </c>
    </row>
    <row r="222" spans="8:10">
      <c r="H222" s="73" t="s">
        <v>853</v>
      </c>
      <c r="I222" s="93" t="s">
        <v>855</v>
      </c>
      <c r="J222" s="84" t="s">
        <v>854</v>
      </c>
    </row>
    <row r="223" spans="8:10">
      <c r="H223" s="73" t="s">
        <v>861</v>
      </c>
      <c r="I223" s="93" t="s">
        <v>862</v>
      </c>
      <c r="J223" s="84" t="s">
        <v>860</v>
      </c>
    </row>
    <row r="224" spans="8:10">
      <c r="H224" s="73" t="s">
        <v>861</v>
      </c>
      <c r="I224" s="93" t="s">
        <v>864</v>
      </c>
      <c r="J224" s="84" t="s">
        <v>863</v>
      </c>
    </row>
    <row r="225" spans="8:10">
      <c r="H225" s="73" t="s">
        <v>868</v>
      </c>
      <c r="I225" s="93" t="s">
        <v>869</v>
      </c>
      <c r="J225" s="84" t="s">
        <v>867</v>
      </c>
    </row>
    <row r="226" spans="8:10">
      <c r="H226" s="73" t="s">
        <v>871</v>
      </c>
      <c r="I226" s="93" t="s">
        <v>870</v>
      </c>
      <c r="J226" s="84" t="s">
        <v>1125</v>
      </c>
    </row>
    <row r="227" spans="8:10">
      <c r="H227" s="73" t="s">
        <v>853</v>
      </c>
      <c r="I227" s="93" t="s">
        <v>872</v>
      </c>
      <c r="J227" s="84" t="s">
        <v>873</v>
      </c>
    </row>
    <row r="228" spans="8:10">
      <c r="H228" s="73" t="s">
        <v>886</v>
      </c>
      <c r="I228" s="93" t="s">
        <v>885</v>
      </c>
      <c r="J228" s="84" t="s">
        <v>884</v>
      </c>
    </row>
    <row r="229" spans="8:10">
      <c r="H229" s="73" t="s">
        <v>886</v>
      </c>
      <c r="I229" s="93" t="s">
        <v>888</v>
      </c>
      <c r="J229" s="84" t="s">
        <v>887</v>
      </c>
    </row>
    <row r="230" spans="8:10">
      <c r="H230" s="73" t="s">
        <v>891</v>
      </c>
      <c r="I230" s="93" t="s">
        <v>890</v>
      </c>
      <c r="J230" s="84" t="s">
        <v>889</v>
      </c>
    </row>
    <row r="231" spans="8:10">
      <c r="H231" s="73" t="s">
        <v>892</v>
      </c>
      <c r="I231" s="93" t="s">
        <v>890</v>
      </c>
      <c r="J231" s="84" t="s">
        <v>889</v>
      </c>
    </row>
    <row r="232" spans="8:10">
      <c r="H232" s="73" t="s">
        <v>898</v>
      </c>
      <c r="I232" s="93" t="s">
        <v>897</v>
      </c>
      <c r="J232" s="89" t="s">
        <v>896</v>
      </c>
    </row>
    <row r="233" spans="8:10">
      <c r="H233" s="73" t="s">
        <v>901</v>
      </c>
      <c r="I233" s="93" t="s">
        <v>900</v>
      </c>
      <c r="J233" s="84" t="s">
        <v>899</v>
      </c>
    </row>
    <row r="234" spans="8:10">
      <c r="H234" s="73" t="s">
        <v>906</v>
      </c>
      <c r="I234" s="93" t="s">
        <v>905</v>
      </c>
      <c r="J234" s="89" t="s">
        <v>904</v>
      </c>
    </row>
    <row r="235" spans="8:10">
      <c r="H235" s="73" t="s">
        <v>886</v>
      </c>
      <c r="I235" s="93" t="s">
        <v>908</v>
      </c>
      <c r="J235" s="84" t="s">
        <v>907</v>
      </c>
    </row>
    <row r="236" spans="8:10">
      <c r="H236" s="73" t="s">
        <v>886</v>
      </c>
      <c r="I236" s="93" t="s">
        <v>910</v>
      </c>
      <c r="J236" s="89" t="s">
        <v>909</v>
      </c>
    </row>
    <row r="237" spans="8:10">
      <c r="H237" s="73" t="s">
        <v>914</v>
      </c>
      <c r="I237" s="93" t="s">
        <v>913</v>
      </c>
      <c r="J237" s="89" t="s">
        <v>912</v>
      </c>
    </row>
    <row r="238" spans="8:10">
      <c r="H238" s="73" t="s">
        <v>921</v>
      </c>
      <c r="I238" s="93" t="s">
        <v>923</v>
      </c>
      <c r="J238" s="84" t="s">
        <v>922</v>
      </c>
    </row>
    <row r="239" spans="8:10">
      <c r="H239" s="73" t="s">
        <v>925</v>
      </c>
      <c r="I239" s="93" t="s">
        <v>927</v>
      </c>
      <c r="J239" s="84" t="s">
        <v>926</v>
      </c>
    </row>
    <row r="240" spans="8:10">
      <c r="H240" s="73" t="s">
        <v>925</v>
      </c>
      <c r="I240" s="93" t="s">
        <v>929</v>
      </c>
      <c r="J240" s="84" t="s">
        <v>928</v>
      </c>
    </row>
    <row r="241" spans="8:10">
      <c r="H241" s="73" t="s">
        <v>931</v>
      </c>
      <c r="I241" s="93" t="s">
        <v>932</v>
      </c>
      <c r="J241" s="89" t="s">
        <v>930</v>
      </c>
    </row>
    <row r="242" spans="8:10">
      <c r="H242" s="73" t="s">
        <v>935</v>
      </c>
      <c r="I242" s="93" t="s">
        <v>934</v>
      </c>
      <c r="J242" s="89" t="s">
        <v>933</v>
      </c>
    </row>
    <row r="243" spans="8:10">
      <c r="H243" s="73" t="s">
        <v>936</v>
      </c>
      <c r="I243" s="93" t="s">
        <v>941</v>
      </c>
      <c r="J243" s="84" t="s">
        <v>937</v>
      </c>
    </row>
    <row r="244" spans="8:10">
      <c r="H244" s="73" t="s">
        <v>939</v>
      </c>
      <c r="I244" s="93" t="s">
        <v>940</v>
      </c>
      <c r="J244" s="84" t="s">
        <v>938</v>
      </c>
    </row>
    <row r="245" spans="8:10">
      <c r="H245" s="73" t="s">
        <v>942</v>
      </c>
      <c r="I245" s="93" t="s">
        <v>944</v>
      </c>
      <c r="J245" s="84" t="s">
        <v>943</v>
      </c>
    </row>
    <row r="246" spans="8:10">
      <c r="H246" s="73" t="s">
        <v>948</v>
      </c>
      <c r="I246" s="93" t="s">
        <v>952</v>
      </c>
      <c r="J246" s="84" t="s">
        <v>949</v>
      </c>
    </row>
    <row r="247" spans="8:10">
      <c r="H247" s="73" t="s">
        <v>948</v>
      </c>
      <c r="I247" s="93" t="s">
        <v>951</v>
      </c>
      <c r="J247" s="84" t="s">
        <v>950</v>
      </c>
    </row>
    <row r="248" spans="8:10">
      <c r="H248" s="73" t="s">
        <v>953</v>
      </c>
      <c r="I248" s="93" t="s">
        <v>955</v>
      </c>
      <c r="J248" s="84" t="s">
        <v>954</v>
      </c>
    </row>
    <row r="249" spans="8:10">
      <c r="H249" s="73" t="s">
        <v>957</v>
      </c>
      <c r="I249" s="93" t="s">
        <v>958</v>
      </c>
      <c r="J249" s="84" t="s">
        <v>956</v>
      </c>
    </row>
    <row r="250" spans="8:10">
      <c r="H250" s="73" t="s">
        <v>957</v>
      </c>
      <c r="I250" s="93" t="s">
        <v>959</v>
      </c>
      <c r="J250" s="84" t="s">
        <v>1126</v>
      </c>
    </row>
    <row r="251" spans="8:10">
      <c r="H251" s="73" t="s">
        <v>962</v>
      </c>
      <c r="I251" s="93" t="s">
        <v>964</v>
      </c>
      <c r="J251" s="84" t="s">
        <v>963</v>
      </c>
    </row>
    <row r="252" spans="8:10">
      <c r="H252" s="73" t="s">
        <v>474</v>
      </c>
      <c r="I252" s="93" t="s">
        <v>984</v>
      </c>
      <c r="J252" s="89" t="s">
        <v>983</v>
      </c>
    </row>
    <row r="253" spans="8:10">
      <c r="H253" s="73" t="s">
        <v>1008</v>
      </c>
      <c r="I253" s="93" t="s">
        <v>1007</v>
      </c>
      <c r="J253" s="89" t="s">
        <v>1006</v>
      </c>
    </row>
    <row r="254" spans="8:10">
      <c r="H254" s="73" t="s">
        <v>1008</v>
      </c>
      <c r="I254" s="93" t="s">
        <v>1010</v>
      </c>
      <c r="J254" s="84" t="s">
        <v>1009</v>
      </c>
    </row>
    <row r="255" spans="8:10">
      <c r="H255" s="73" t="s">
        <v>1008</v>
      </c>
      <c r="I255" s="93" t="s">
        <v>1014</v>
      </c>
      <c r="J255" s="84" t="s">
        <v>1013</v>
      </c>
    </row>
    <row r="256" spans="8:10">
      <c r="H256" s="73" t="s">
        <v>1008</v>
      </c>
      <c r="I256" s="93" t="s">
        <v>1022</v>
      </c>
      <c r="J256" s="84" t="s">
        <v>1019</v>
      </c>
    </row>
    <row r="257" spans="8:10">
      <c r="H257" s="73" t="s">
        <v>1008</v>
      </c>
      <c r="I257" s="93" t="s">
        <v>1023</v>
      </c>
      <c r="J257" s="84" t="s">
        <v>1020</v>
      </c>
    </row>
    <row r="258" spans="8:10">
      <c r="H258" s="73" t="s">
        <v>1008</v>
      </c>
      <c r="I258" s="93" t="s">
        <v>1024</v>
      </c>
      <c r="J258" s="84" t="s">
        <v>1021</v>
      </c>
    </row>
    <row r="259" spans="8:10">
      <c r="H259" s="73" t="s">
        <v>1036</v>
      </c>
      <c r="I259" s="93" t="s">
        <v>1033</v>
      </c>
      <c r="J259" s="89" t="s">
        <v>1030</v>
      </c>
    </row>
    <row r="260" spans="8:10">
      <c r="H260" s="73" t="s">
        <v>1165</v>
      </c>
      <c r="I260" s="93" t="s">
        <v>1164</v>
      </c>
      <c r="J260" s="43" t="s">
        <v>1163</v>
      </c>
    </row>
    <row r="261" spans="8:10">
      <c r="H261" s="73" t="s">
        <v>1172</v>
      </c>
      <c r="I261" s="93" t="s">
        <v>1174</v>
      </c>
      <c r="J261" s="84" t="s">
        <v>1173</v>
      </c>
    </row>
    <row r="262" spans="8:10">
      <c r="H262" s="73" t="s">
        <v>1175</v>
      </c>
      <c r="I262" s="93" t="s">
        <v>1177</v>
      </c>
      <c r="J262" s="84" t="s">
        <v>1176</v>
      </c>
    </row>
    <row r="263" spans="8:10">
      <c r="H263" s="73" t="s">
        <v>1182</v>
      </c>
      <c r="I263" s="93" t="s">
        <v>1183</v>
      </c>
      <c r="J263" s="84" t="s">
        <v>1181</v>
      </c>
    </row>
    <row r="264" spans="8:10">
      <c r="H264" s="73" t="s">
        <v>1184</v>
      </c>
      <c r="I264" s="93" t="s">
        <v>1186</v>
      </c>
      <c r="J264" s="84" t="s">
        <v>1185</v>
      </c>
    </row>
    <row r="265" spans="8:10">
      <c r="H265" s="73" t="s">
        <v>1199</v>
      </c>
      <c r="I265" s="93" t="s">
        <v>1200</v>
      </c>
      <c r="J265" s="84" t="s">
        <v>1198</v>
      </c>
    </row>
    <row r="266" spans="8:10">
      <c r="H266" s="73" t="s">
        <v>1201</v>
      </c>
      <c r="I266" s="93" t="s">
        <v>1203</v>
      </c>
      <c r="J266" s="84" t="s">
        <v>1202</v>
      </c>
    </row>
    <row r="267" spans="8:10">
      <c r="H267" s="73" t="s">
        <v>1205</v>
      </c>
      <c r="I267" s="93" t="s">
        <v>1207</v>
      </c>
      <c r="J267" s="84" t="s">
        <v>1206</v>
      </c>
    </row>
    <row r="268" spans="8:10">
      <c r="H268" s="73" t="s">
        <v>1209</v>
      </c>
      <c r="I268" s="93" t="s">
        <v>1210</v>
      </c>
      <c r="J268" s="84" t="s">
        <v>1208</v>
      </c>
    </row>
    <row r="269" spans="8:10">
      <c r="H269" s="73" t="s">
        <v>1221</v>
      </c>
      <c r="I269" s="93" t="s">
        <v>1219</v>
      </c>
      <c r="J269" s="84" t="s">
        <v>1220</v>
      </c>
    </row>
    <row r="270" spans="8:10">
      <c r="H270" s="73" t="s">
        <v>1223</v>
      </c>
      <c r="I270" s="93" t="s">
        <v>1224</v>
      </c>
      <c r="J270" s="84" t="s">
        <v>1222</v>
      </c>
    </row>
    <row r="271" spans="8:10">
      <c r="H271" s="73" t="s">
        <v>1229</v>
      </c>
      <c r="I271" s="93" t="s">
        <v>1231</v>
      </c>
      <c r="J271" s="84" t="s">
        <v>1230</v>
      </c>
    </row>
    <row r="272" spans="8:10">
      <c r="H272" s="73" t="s">
        <v>1227</v>
      </c>
      <c r="I272" s="93" t="s">
        <v>1228</v>
      </c>
      <c r="J272" s="84" t="s">
        <v>1226</v>
      </c>
    </row>
    <row r="273" spans="8:10">
      <c r="H273" s="73" t="s">
        <v>1232</v>
      </c>
      <c r="I273" s="93" t="s">
        <v>1234</v>
      </c>
      <c r="J273" s="84" t="s">
        <v>1233</v>
      </c>
    </row>
    <row r="274" spans="8:10">
      <c r="H274" s="73" t="s">
        <v>1236</v>
      </c>
      <c r="I274" s="93" t="s">
        <v>1237</v>
      </c>
      <c r="J274" s="84" t="s">
        <v>1235</v>
      </c>
    </row>
    <row r="275" spans="8:10">
      <c r="H275" s="73" t="s">
        <v>1238</v>
      </c>
      <c r="I275" s="93" t="s">
        <v>1240</v>
      </c>
      <c r="J275" s="84" t="s">
        <v>1239</v>
      </c>
    </row>
    <row r="276" spans="8:10">
      <c r="H276" s="73" t="s">
        <v>1241</v>
      </c>
      <c r="I276" s="93" t="s">
        <v>1243</v>
      </c>
      <c r="J276" s="84" t="s">
        <v>1242</v>
      </c>
    </row>
    <row r="277" spans="8:10">
      <c r="H277" s="73" t="s">
        <v>1244</v>
      </c>
      <c r="I277" s="93" t="s">
        <v>1246</v>
      </c>
      <c r="J277" s="84" t="s">
        <v>1245</v>
      </c>
    </row>
    <row r="278" spans="8:10">
      <c r="H278" s="73" t="s">
        <v>1244</v>
      </c>
      <c r="I278" s="93" t="s">
        <v>1248</v>
      </c>
      <c r="J278" s="84" t="s">
        <v>1247</v>
      </c>
    </row>
    <row r="279" spans="8:10">
      <c r="H279" s="73" t="s">
        <v>1250</v>
      </c>
      <c r="I279" s="93" t="s">
        <v>1251</v>
      </c>
      <c r="J279" s="84" t="s">
        <v>1249</v>
      </c>
    </row>
    <row r="280" spans="8:10">
      <c r="H280" s="73" t="s">
        <v>1253</v>
      </c>
      <c r="I280" s="93" t="s">
        <v>1254</v>
      </c>
      <c r="J280" s="84" t="s">
        <v>1252</v>
      </c>
    </row>
    <row r="281" spans="8:10">
      <c r="H281" s="73" t="s">
        <v>1256</v>
      </c>
      <c r="I281" s="93" t="s">
        <v>1257</v>
      </c>
      <c r="J281" s="84" t="s">
        <v>1255</v>
      </c>
    </row>
    <row r="282" spans="8:10">
      <c r="H282" s="73" t="s">
        <v>1259</v>
      </c>
      <c r="I282" s="93" t="s">
        <v>1260</v>
      </c>
      <c r="J282" s="84" t="s">
        <v>1258</v>
      </c>
    </row>
    <row r="283" spans="8:10">
      <c r="H283" s="73" t="s">
        <v>1262</v>
      </c>
      <c r="I283" s="93" t="s">
        <v>1263</v>
      </c>
      <c r="J283" s="84" t="s">
        <v>1261</v>
      </c>
    </row>
    <row r="284" spans="8:10">
      <c r="H284" s="73" t="s">
        <v>1262</v>
      </c>
      <c r="I284" s="93" t="s">
        <v>1265</v>
      </c>
      <c r="J284" s="84" t="s">
        <v>1264</v>
      </c>
    </row>
    <row r="285" spans="8:10">
      <c r="H285" s="73" t="s">
        <v>208</v>
      </c>
      <c r="I285" s="74" t="s">
        <v>1328</v>
      </c>
      <c r="J285" s="43" t="s">
        <v>1326</v>
      </c>
    </row>
    <row r="286" spans="8:10">
      <c r="H286" s="113" t="s">
        <v>223</v>
      </c>
      <c r="I286" s="74" t="s">
        <v>1436</v>
      </c>
      <c r="J286" s="43" t="s">
        <v>1434</v>
      </c>
    </row>
    <row r="287" spans="8:10">
      <c r="H287" s="73" t="s">
        <v>225</v>
      </c>
      <c r="I287" s="74" t="s">
        <v>1442</v>
      </c>
      <c r="J287" s="43" t="s">
        <v>1441</v>
      </c>
    </row>
    <row r="288" spans="8:10">
      <c r="H288" s="113" t="s">
        <v>223</v>
      </c>
      <c r="I288" s="74" t="s">
        <v>1448</v>
      </c>
      <c r="J288" s="43" t="s">
        <v>1446</v>
      </c>
    </row>
    <row r="289" spans="8:10">
      <c r="H289" s="73" t="s">
        <v>173</v>
      </c>
      <c r="I289" s="130" t="s">
        <v>1466</v>
      </c>
      <c r="J289" s="43" t="s">
        <v>1464</v>
      </c>
    </row>
    <row r="290" spans="8:10">
      <c r="H290" s="113" t="s">
        <v>223</v>
      </c>
      <c r="I290" s="130" t="s">
        <v>1471</v>
      </c>
      <c r="J290" s="43" t="s">
        <v>1470</v>
      </c>
    </row>
    <row r="291" spans="8:10">
      <c r="H291" s="113" t="s">
        <v>1476</v>
      </c>
      <c r="I291" s="74" t="s">
        <v>1477</v>
      </c>
      <c r="J291" s="43" t="s">
        <v>1475</v>
      </c>
    </row>
    <row r="292" spans="8:10">
      <c r="H292" s="113" t="s">
        <v>546</v>
      </c>
      <c r="I292" s="74" t="s">
        <v>1483</v>
      </c>
      <c r="J292" s="43" t="s">
        <v>1482</v>
      </c>
    </row>
    <row r="293" spans="8:10">
      <c r="H293" s="113" t="s">
        <v>223</v>
      </c>
      <c r="I293" s="74" t="s">
        <v>1492</v>
      </c>
      <c r="J293" s="43" t="s">
        <v>1491</v>
      </c>
    </row>
    <row r="294" spans="8:10">
      <c r="H294" s="113" t="s">
        <v>174</v>
      </c>
      <c r="I294" s="74" t="s">
        <v>1500</v>
      </c>
      <c r="J294" s="43" t="s">
        <v>1498</v>
      </c>
    </row>
    <row r="295" spans="8:10">
      <c r="H295" s="113" t="s">
        <v>546</v>
      </c>
      <c r="I295" s="74" t="s">
        <v>1505</v>
      </c>
      <c r="J295" s="43" t="s">
        <v>1503</v>
      </c>
    </row>
    <row r="296" spans="8:10">
      <c r="H296" s="113" t="s">
        <v>223</v>
      </c>
      <c r="I296" s="74" t="s">
        <v>1509</v>
      </c>
      <c r="J296" s="43" t="s">
        <v>1508</v>
      </c>
    </row>
    <row r="297" spans="8:10">
      <c r="H297" s="113" t="s">
        <v>1476</v>
      </c>
      <c r="I297" s="130" t="s">
        <v>1515</v>
      </c>
      <c r="J297" s="43" t="s">
        <v>1513</v>
      </c>
    </row>
    <row r="298" spans="8:10">
      <c r="H298" s="73" t="s">
        <v>225</v>
      </c>
      <c r="I298" s="130" t="s">
        <v>1525</v>
      </c>
      <c r="J298" s="43" t="s">
        <v>1524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Worksheet</vt:lpstr>
      <vt:lpstr>Worksheet2</vt:lpstr>
      <vt:lpstr>list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82108</cp:lastModifiedBy>
  <cp:lastPrinted>2019-02-04T09:00:25Z</cp:lastPrinted>
  <dcterms:created xsi:type="dcterms:W3CDTF">2018-10-31T07:32:31Z</dcterms:created>
  <dcterms:modified xsi:type="dcterms:W3CDTF">2021-01-21T05:56:09Z</dcterms:modified>
</cp:coreProperties>
</file>