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2108\Desktop\TODO\일본부동산\20210191_받은데이터\매매\"/>
    </mc:Choice>
  </mc:AlternateContent>
  <xr:revisionPtr revIDLastSave="0" documentId="13_ncr:1_{12F067FB-92AF-4431-9CE5-620D01248BA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Worksheet" sheetId="3" r:id="rId1"/>
    <sheet name="Worksheet2" sheetId="1" r:id="rId2"/>
    <sheet name="lis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3" l="1"/>
  <c r="B14" i="3"/>
  <c r="C14" i="3"/>
  <c r="D14" i="3"/>
  <c r="AA14" i="3" s="1"/>
  <c r="E14" i="3"/>
  <c r="F14" i="3"/>
  <c r="G14" i="3"/>
  <c r="H14" i="3"/>
  <c r="L14" i="3"/>
  <c r="O14" i="3"/>
  <c r="R14" i="3"/>
  <c r="S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15" i="3"/>
  <c r="B15" i="3"/>
  <c r="C15" i="3"/>
  <c r="D15" i="3"/>
  <c r="AA15" i="3" s="1"/>
  <c r="E15" i="3"/>
  <c r="F15" i="3"/>
  <c r="G15" i="3"/>
  <c r="H15" i="3"/>
  <c r="L15" i="3"/>
  <c r="O15" i="3"/>
  <c r="R15" i="3"/>
  <c r="S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16" i="3"/>
  <c r="B16" i="3"/>
  <c r="C16" i="3"/>
  <c r="D16" i="3"/>
  <c r="AA16" i="3" s="1"/>
  <c r="E16" i="3"/>
  <c r="F16" i="3"/>
  <c r="G16" i="3"/>
  <c r="H16" i="3"/>
  <c r="L16" i="3"/>
  <c r="O16" i="3"/>
  <c r="R16" i="3"/>
  <c r="S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17" i="3"/>
  <c r="B17" i="3"/>
  <c r="C17" i="3"/>
  <c r="D17" i="3"/>
  <c r="AA17" i="3" s="1"/>
  <c r="E17" i="3"/>
  <c r="F17" i="3"/>
  <c r="G17" i="3"/>
  <c r="H17" i="3"/>
  <c r="L17" i="3"/>
  <c r="O17" i="3"/>
  <c r="R17" i="3"/>
  <c r="S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18" i="3"/>
  <c r="B18" i="3"/>
  <c r="C18" i="3"/>
  <c r="D18" i="3"/>
  <c r="AA18" i="3" s="1"/>
  <c r="E18" i="3"/>
  <c r="F18" i="3"/>
  <c r="G18" i="3"/>
  <c r="H18" i="3"/>
  <c r="L18" i="3"/>
  <c r="O18" i="3"/>
  <c r="P18" i="3"/>
  <c r="Q18" i="3"/>
  <c r="R18" i="3"/>
  <c r="S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19" i="3"/>
  <c r="B19" i="3"/>
  <c r="C19" i="3"/>
  <c r="D19" i="3"/>
  <c r="AA19" i="3" s="1"/>
  <c r="E19" i="3"/>
  <c r="F19" i="3"/>
  <c r="G19" i="3"/>
  <c r="H19" i="3"/>
  <c r="L19" i="3"/>
  <c r="O19" i="3"/>
  <c r="R19" i="3"/>
  <c r="S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20" i="3"/>
  <c r="B20" i="3"/>
  <c r="C20" i="3"/>
  <c r="D20" i="3"/>
  <c r="AA20" i="3" s="1"/>
  <c r="E20" i="3"/>
  <c r="F20" i="3"/>
  <c r="G20" i="3"/>
  <c r="H20" i="3"/>
  <c r="L20" i="3"/>
  <c r="O20" i="3"/>
  <c r="R20" i="3"/>
  <c r="S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21" i="3"/>
  <c r="B21" i="3"/>
  <c r="C21" i="3"/>
  <c r="D21" i="3"/>
  <c r="AA21" i="3" s="1"/>
  <c r="E21" i="3"/>
  <c r="F21" i="3"/>
  <c r="G21" i="3"/>
  <c r="H21" i="3"/>
  <c r="L21" i="3"/>
  <c r="O21" i="3"/>
  <c r="R21" i="3"/>
  <c r="S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22" i="3"/>
  <c r="B22" i="3"/>
  <c r="C22" i="3"/>
  <c r="D22" i="3"/>
  <c r="AA22" i="3" s="1"/>
  <c r="E22" i="3"/>
  <c r="F22" i="3"/>
  <c r="G22" i="3"/>
  <c r="H22" i="3"/>
  <c r="L22" i="3"/>
  <c r="O22" i="3"/>
  <c r="P22" i="3"/>
  <c r="Q22" i="3"/>
  <c r="R22" i="3"/>
  <c r="S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23" i="3"/>
  <c r="B23" i="3"/>
  <c r="C23" i="3"/>
  <c r="D23" i="3"/>
  <c r="AA23" i="3" s="1"/>
  <c r="E23" i="3"/>
  <c r="F23" i="3"/>
  <c r="G23" i="3"/>
  <c r="H23" i="3"/>
  <c r="L23" i="3"/>
  <c r="O23" i="3"/>
  <c r="R23" i="3"/>
  <c r="S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24" i="3"/>
  <c r="B24" i="3"/>
  <c r="C24" i="3"/>
  <c r="D24" i="3"/>
  <c r="AA24" i="3" s="1"/>
  <c r="E24" i="3"/>
  <c r="F24" i="3"/>
  <c r="G24" i="3"/>
  <c r="H24" i="3"/>
  <c r="L24" i="3"/>
  <c r="O24" i="3"/>
  <c r="R24" i="3"/>
  <c r="S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25" i="3"/>
  <c r="B25" i="3"/>
  <c r="C25" i="3"/>
  <c r="D25" i="3"/>
  <c r="AA25" i="3" s="1"/>
  <c r="E25" i="3"/>
  <c r="F25" i="3"/>
  <c r="G25" i="3"/>
  <c r="H25" i="3"/>
  <c r="L25" i="3"/>
  <c r="O25" i="3"/>
  <c r="R25" i="3"/>
  <c r="S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26" i="3"/>
  <c r="B26" i="3"/>
  <c r="C26" i="3"/>
  <c r="D26" i="3"/>
  <c r="AA26" i="3" s="1"/>
  <c r="E26" i="3"/>
  <c r="F26" i="3"/>
  <c r="G26" i="3"/>
  <c r="H26" i="3"/>
  <c r="L26" i="3"/>
  <c r="O26" i="3"/>
  <c r="R26" i="3"/>
  <c r="S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27" i="3"/>
  <c r="B27" i="3"/>
  <c r="C27" i="3"/>
  <c r="D27" i="3"/>
  <c r="AA27" i="3" s="1"/>
  <c r="E27" i="3"/>
  <c r="F27" i="3"/>
  <c r="G27" i="3"/>
  <c r="H27" i="3"/>
  <c r="L27" i="3"/>
  <c r="O27" i="3"/>
  <c r="P27" i="3"/>
  <c r="Q27" i="3"/>
  <c r="R27" i="3"/>
  <c r="S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28" i="3"/>
  <c r="B28" i="3"/>
  <c r="C28" i="3"/>
  <c r="D28" i="3"/>
  <c r="AA28" i="3" s="1"/>
  <c r="E28" i="3"/>
  <c r="F28" i="3"/>
  <c r="G28" i="3"/>
  <c r="H28" i="3"/>
  <c r="L28" i="3"/>
  <c r="O28" i="3"/>
  <c r="R28" i="3"/>
  <c r="S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29" i="3"/>
  <c r="B29" i="3"/>
  <c r="C29" i="3"/>
  <c r="D29" i="3"/>
  <c r="AA29" i="3" s="1"/>
  <c r="E29" i="3"/>
  <c r="F29" i="3"/>
  <c r="G29" i="3"/>
  <c r="H29" i="3"/>
  <c r="L29" i="3"/>
  <c r="O29" i="3"/>
  <c r="R29" i="3"/>
  <c r="S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30" i="3"/>
  <c r="B30" i="3"/>
  <c r="C30" i="3"/>
  <c r="D30" i="3"/>
  <c r="AA30" i="3" s="1"/>
  <c r="E30" i="3"/>
  <c r="F30" i="3"/>
  <c r="G30" i="3"/>
  <c r="H30" i="3"/>
  <c r="L30" i="3"/>
  <c r="O30" i="3"/>
  <c r="P30" i="3"/>
  <c r="Q30" i="3"/>
  <c r="R30" i="3"/>
  <c r="S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31" i="3"/>
  <c r="B31" i="3"/>
  <c r="C31" i="3"/>
  <c r="D31" i="3"/>
  <c r="AA31" i="3" s="1"/>
  <c r="E31" i="3"/>
  <c r="F31" i="3"/>
  <c r="G31" i="3"/>
  <c r="H31" i="3"/>
  <c r="L31" i="3"/>
  <c r="O31" i="3"/>
  <c r="R31" i="3"/>
  <c r="S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32" i="3"/>
  <c r="B32" i="3"/>
  <c r="C32" i="3"/>
  <c r="D32" i="3"/>
  <c r="AA32" i="3" s="1"/>
  <c r="E32" i="3"/>
  <c r="F32" i="3"/>
  <c r="G32" i="3"/>
  <c r="H32" i="3"/>
  <c r="L32" i="3"/>
  <c r="O32" i="3"/>
  <c r="Q32" i="3"/>
  <c r="R32" i="3"/>
  <c r="S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33" i="3"/>
  <c r="B33" i="3"/>
  <c r="C33" i="3"/>
  <c r="D33" i="3"/>
  <c r="AA33" i="3" s="1"/>
  <c r="E33" i="3"/>
  <c r="F33" i="3"/>
  <c r="G33" i="3"/>
  <c r="H33" i="3"/>
  <c r="L33" i="3"/>
  <c r="O33" i="3"/>
  <c r="R33" i="3"/>
  <c r="S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34" i="3"/>
  <c r="B34" i="3"/>
  <c r="C34" i="3"/>
  <c r="D34" i="3"/>
  <c r="AA34" i="3" s="1"/>
  <c r="E34" i="3"/>
  <c r="F34" i="3"/>
  <c r="G34" i="3"/>
  <c r="H34" i="3"/>
  <c r="L34" i="3"/>
  <c r="O34" i="3"/>
  <c r="R34" i="3"/>
  <c r="S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35" i="3"/>
  <c r="B35" i="3"/>
  <c r="C35" i="3"/>
  <c r="D35" i="3"/>
  <c r="AA35" i="3" s="1"/>
  <c r="E35" i="3"/>
  <c r="F35" i="3"/>
  <c r="G35" i="3"/>
  <c r="H35" i="3"/>
  <c r="L35" i="3"/>
  <c r="O35" i="3"/>
  <c r="P35" i="3"/>
  <c r="R35" i="3"/>
  <c r="S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36" i="3"/>
  <c r="B36" i="3"/>
  <c r="C36" i="3"/>
  <c r="D36" i="3"/>
  <c r="AA36" i="3" s="1"/>
  <c r="E36" i="3"/>
  <c r="F36" i="3"/>
  <c r="G36" i="3"/>
  <c r="H36" i="3"/>
  <c r="L36" i="3"/>
  <c r="M36" i="3"/>
  <c r="O36" i="3"/>
  <c r="R36" i="3"/>
  <c r="S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37" i="3"/>
  <c r="B37" i="3"/>
  <c r="C37" i="3"/>
  <c r="D37" i="3"/>
  <c r="AA37" i="3" s="1"/>
  <c r="E37" i="3"/>
  <c r="F37" i="3"/>
  <c r="G37" i="3"/>
  <c r="H37" i="3"/>
  <c r="L37" i="3"/>
  <c r="O37" i="3"/>
  <c r="R37" i="3"/>
  <c r="S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38" i="3"/>
  <c r="B38" i="3"/>
  <c r="C38" i="3"/>
  <c r="D38" i="3"/>
  <c r="AA38" i="3" s="1"/>
  <c r="E38" i="3"/>
  <c r="F38" i="3"/>
  <c r="G38" i="3"/>
  <c r="H38" i="3"/>
  <c r="L38" i="3"/>
  <c r="O38" i="3"/>
  <c r="R38" i="3"/>
  <c r="S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39" i="3"/>
  <c r="B39" i="3"/>
  <c r="C39" i="3"/>
  <c r="D39" i="3"/>
  <c r="AA39" i="3" s="1"/>
  <c r="E39" i="3"/>
  <c r="F39" i="3"/>
  <c r="G39" i="3"/>
  <c r="H39" i="3"/>
  <c r="L39" i="3"/>
  <c r="O39" i="3"/>
  <c r="R39" i="3"/>
  <c r="S39" i="3"/>
  <c r="T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40" i="3"/>
  <c r="B40" i="3"/>
  <c r="C40" i="3"/>
  <c r="D40" i="3"/>
  <c r="AA40" i="3" s="1"/>
  <c r="E40" i="3"/>
  <c r="F40" i="3"/>
  <c r="G40" i="3"/>
  <c r="H40" i="3"/>
  <c r="L40" i="3"/>
  <c r="O40" i="3"/>
  <c r="R40" i="3"/>
  <c r="S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41" i="3"/>
  <c r="B41" i="3"/>
  <c r="C41" i="3"/>
  <c r="D41" i="3"/>
  <c r="AA41" i="3" s="1"/>
  <c r="E41" i="3"/>
  <c r="F41" i="3"/>
  <c r="G41" i="3"/>
  <c r="H41" i="3"/>
  <c r="L41" i="3"/>
  <c r="M41" i="3"/>
  <c r="N41" i="3"/>
  <c r="O41" i="3"/>
  <c r="P41" i="3"/>
  <c r="Q41" i="3"/>
  <c r="R41" i="3"/>
  <c r="S41" i="3"/>
  <c r="T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42" i="3"/>
  <c r="B42" i="3"/>
  <c r="C42" i="3"/>
  <c r="D42" i="3"/>
  <c r="AA42" i="3" s="1"/>
  <c r="E42" i="3"/>
  <c r="F42" i="3"/>
  <c r="G42" i="3"/>
  <c r="H42" i="3"/>
  <c r="L42" i="3"/>
  <c r="M42" i="3"/>
  <c r="N42" i="3"/>
  <c r="O42" i="3"/>
  <c r="P42" i="3"/>
  <c r="Q42" i="3"/>
  <c r="R42" i="3"/>
  <c r="S42" i="3"/>
  <c r="T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43" i="3"/>
  <c r="B43" i="3"/>
  <c r="C43" i="3"/>
  <c r="D43" i="3"/>
  <c r="AA43" i="3" s="1"/>
  <c r="E43" i="3"/>
  <c r="F43" i="3"/>
  <c r="G43" i="3"/>
  <c r="H43" i="3"/>
  <c r="L43" i="3"/>
  <c r="M43" i="3"/>
  <c r="N43" i="3"/>
  <c r="O43" i="3"/>
  <c r="P43" i="3"/>
  <c r="Q43" i="3"/>
  <c r="R43" i="3"/>
  <c r="S43" i="3"/>
  <c r="T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44" i="3"/>
  <c r="B44" i="3"/>
  <c r="C44" i="3"/>
  <c r="D44" i="3"/>
  <c r="AA44" i="3" s="1"/>
  <c r="E44" i="3"/>
  <c r="F44" i="3"/>
  <c r="G44" i="3"/>
  <c r="H44" i="3"/>
  <c r="L44" i="3"/>
  <c r="M44" i="3"/>
  <c r="N44" i="3"/>
  <c r="O44" i="3"/>
  <c r="P44" i="3"/>
  <c r="Q44" i="3"/>
  <c r="R44" i="3"/>
  <c r="S44" i="3"/>
  <c r="T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45" i="3"/>
  <c r="B45" i="3"/>
  <c r="C45" i="3"/>
  <c r="D45" i="3"/>
  <c r="AA45" i="3" s="1"/>
  <c r="E45" i="3"/>
  <c r="F45" i="3"/>
  <c r="G45" i="3"/>
  <c r="H45" i="3"/>
  <c r="L45" i="3"/>
  <c r="M45" i="3"/>
  <c r="N45" i="3"/>
  <c r="O45" i="3"/>
  <c r="P45" i="3"/>
  <c r="Q45" i="3"/>
  <c r="R45" i="3"/>
  <c r="S45" i="3"/>
  <c r="T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46" i="3"/>
  <c r="B46" i="3"/>
  <c r="C46" i="3"/>
  <c r="D46" i="3"/>
  <c r="AA46" i="3" s="1"/>
  <c r="E46" i="3"/>
  <c r="F46" i="3"/>
  <c r="G46" i="3"/>
  <c r="H46" i="3"/>
  <c r="L46" i="3"/>
  <c r="M46" i="3"/>
  <c r="N46" i="3"/>
  <c r="O46" i="3"/>
  <c r="P46" i="3"/>
  <c r="Q46" i="3"/>
  <c r="R46" i="3"/>
  <c r="S46" i="3"/>
  <c r="T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47" i="3"/>
  <c r="B47" i="3"/>
  <c r="C47" i="3"/>
  <c r="D47" i="3"/>
  <c r="AA47" i="3" s="1"/>
  <c r="E47" i="3"/>
  <c r="F47" i="3"/>
  <c r="G47" i="3"/>
  <c r="H47" i="3"/>
  <c r="L47" i="3"/>
  <c r="M47" i="3"/>
  <c r="N47" i="3"/>
  <c r="O47" i="3"/>
  <c r="P47" i="3"/>
  <c r="Q47" i="3"/>
  <c r="R47" i="3"/>
  <c r="S47" i="3"/>
  <c r="T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48" i="3"/>
  <c r="B48" i="3"/>
  <c r="C48" i="3"/>
  <c r="D48" i="3"/>
  <c r="AA48" i="3" s="1"/>
  <c r="E48" i="3"/>
  <c r="F48" i="3"/>
  <c r="G48" i="3"/>
  <c r="H48" i="3"/>
  <c r="L48" i="3"/>
  <c r="M48" i="3"/>
  <c r="N48" i="3"/>
  <c r="O48" i="3"/>
  <c r="P48" i="3"/>
  <c r="Q48" i="3"/>
  <c r="R48" i="3"/>
  <c r="S48" i="3"/>
  <c r="T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49" i="3"/>
  <c r="B49" i="3"/>
  <c r="C49" i="3"/>
  <c r="D49" i="3"/>
  <c r="AA49" i="3" s="1"/>
  <c r="E49" i="3"/>
  <c r="F49" i="3"/>
  <c r="G49" i="3"/>
  <c r="H49" i="3"/>
  <c r="L49" i="3"/>
  <c r="M49" i="3"/>
  <c r="N49" i="3"/>
  <c r="O49" i="3"/>
  <c r="P49" i="3"/>
  <c r="Q49" i="3"/>
  <c r="R49" i="3"/>
  <c r="S49" i="3"/>
  <c r="T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Z36" i="1"/>
  <c r="Q36" i="3" s="1"/>
  <c r="V36" i="1"/>
  <c r="P36" i="3" s="1"/>
  <c r="AP40" i="1"/>
  <c r="AF40" i="1"/>
  <c r="T40" i="3" s="1"/>
  <c r="Z40" i="1"/>
  <c r="Q40" i="3" s="1"/>
  <c r="V40" i="1"/>
  <c r="P40" i="3" s="1"/>
  <c r="Q40" i="1"/>
  <c r="N40" i="3" s="1"/>
  <c r="M40" i="1"/>
  <c r="M40" i="3" s="1"/>
  <c r="AP39" i="1"/>
  <c r="AF39" i="1"/>
  <c r="Z39" i="1"/>
  <c r="Q39" i="3" s="1"/>
  <c r="V39" i="1"/>
  <c r="P39" i="3" s="1"/>
  <c r="Q39" i="1"/>
  <c r="N39" i="3" s="1"/>
  <c r="M39" i="1"/>
  <c r="M39" i="3" s="1"/>
  <c r="AP38" i="1"/>
  <c r="AF38" i="1"/>
  <c r="T38" i="3" s="1"/>
  <c r="Z38" i="1"/>
  <c r="Q38" i="3" s="1"/>
  <c r="V38" i="1"/>
  <c r="P38" i="3" s="1"/>
  <c r="Q38" i="1"/>
  <c r="N38" i="3" s="1"/>
  <c r="M38" i="1"/>
  <c r="M38" i="3" s="1"/>
  <c r="AP37" i="1"/>
  <c r="AF37" i="1"/>
  <c r="T37" i="3" s="1"/>
  <c r="Z37" i="1"/>
  <c r="Q37" i="3" s="1"/>
  <c r="V37" i="1"/>
  <c r="P37" i="3" s="1"/>
  <c r="Q37" i="1"/>
  <c r="N37" i="3" s="1"/>
  <c r="M37" i="1"/>
  <c r="M37" i="3" s="1"/>
  <c r="AP36" i="1"/>
  <c r="AF36" i="1"/>
  <c r="T36" i="3" s="1"/>
  <c r="Q36" i="1"/>
  <c r="N36" i="3" s="1"/>
  <c r="M36" i="1"/>
  <c r="AP35" i="1"/>
  <c r="AF35" i="1"/>
  <c r="T35" i="3" s="1"/>
  <c r="Z35" i="1"/>
  <c r="Q35" i="3" s="1"/>
  <c r="V35" i="1"/>
  <c r="Q35" i="1"/>
  <c r="N35" i="3" s="1"/>
  <c r="M35" i="1"/>
  <c r="M35" i="3" s="1"/>
  <c r="Z34" i="1"/>
  <c r="Q34" i="3" s="1"/>
  <c r="V34" i="1"/>
  <c r="P34" i="3" s="1"/>
  <c r="Z33" i="1"/>
  <c r="Q33" i="3" s="1"/>
  <c r="V33" i="1"/>
  <c r="P33" i="3" s="1"/>
  <c r="AP32" i="1"/>
  <c r="AF32" i="1"/>
  <c r="T32" i="3" s="1"/>
  <c r="Z32" i="1"/>
  <c r="V32" i="1"/>
  <c r="P32" i="3" s="1"/>
  <c r="Q32" i="1"/>
  <c r="N32" i="3" s="1"/>
  <c r="M32" i="1"/>
  <c r="M32" i="3" s="1"/>
  <c r="Z31" i="1"/>
  <c r="Q31" i="3" s="1"/>
  <c r="V31" i="1"/>
  <c r="P31" i="3" s="1"/>
  <c r="AP29" i="1"/>
  <c r="AF29" i="1"/>
  <c r="T29" i="3" s="1"/>
  <c r="Z29" i="1"/>
  <c r="Q29" i="3" s="1"/>
  <c r="V29" i="1"/>
  <c r="P29" i="3" s="1"/>
  <c r="Q29" i="1"/>
  <c r="N29" i="3" s="1"/>
  <c r="M29" i="1"/>
  <c r="M29" i="3" s="1"/>
  <c r="V26" i="1"/>
  <c r="P26" i="3" s="1"/>
  <c r="AP25" i="1"/>
  <c r="AF25" i="1"/>
  <c r="T25" i="3" s="1"/>
  <c r="Z25" i="1"/>
  <c r="Q25" i="3" s="1"/>
  <c r="V25" i="1"/>
  <c r="P25" i="3" s="1"/>
  <c r="Q25" i="1"/>
  <c r="N25" i="3" s="1"/>
  <c r="M25" i="1"/>
  <c r="M25" i="3" s="1"/>
  <c r="Z24" i="1"/>
  <c r="Q24" i="3" s="1"/>
  <c r="V24" i="1"/>
  <c r="P24" i="3" s="1"/>
  <c r="Z23" i="1"/>
  <c r="Q23" i="3" s="1"/>
  <c r="V23" i="1"/>
  <c r="P23" i="3" s="1"/>
  <c r="Z21" i="1"/>
  <c r="Q21" i="3" s="1"/>
  <c r="V21" i="1"/>
  <c r="P21" i="3" s="1"/>
  <c r="Z20" i="1"/>
  <c r="Q20" i="3" s="1"/>
  <c r="V20" i="1"/>
  <c r="P20" i="3" s="1"/>
  <c r="Z19" i="1"/>
  <c r="Q19" i="3" s="1"/>
  <c r="V19" i="1"/>
  <c r="P19" i="3" s="1"/>
  <c r="Z17" i="1"/>
  <c r="Q17" i="3" s="1"/>
  <c r="V17" i="1"/>
  <c r="P17" i="3" s="1"/>
  <c r="Z16" i="1"/>
  <c r="Q16" i="3" s="1"/>
  <c r="V16" i="1"/>
  <c r="P16" i="3" s="1"/>
  <c r="Z15" i="1"/>
  <c r="Q15" i="3" s="1"/>
  <c r="V15" i="1"/>
  <c r="P15" i="3" s="1"/>
  <c r="Z14" i="1"/>
  <c r="Q14" i="3" s="1"/>
  <c r="V14" i="1"/>
  <c r="P14" i="3" s="1"/>
  <c r="Z11" i="1"/>
  <c r="V11" i="1"/>
  <c r="Z10" i="1"/>
  <c r="V10" i="1"/>
  <c r="Z9" i="1"/>
  <c r="V9" i="1"/>
  <c r="Z7" i="1"/>
  <c r="V7" i="1"/>
  <c r="Z6" i="1"/>
  <c r="V6" i="1"/>
  <c r="Z5" i="1"/>
  <c r="V5" i="1"/>
  <c r="Z2" i="1"/>
  <c r="V2" i="1"/>
  <c r="AD3" i="3"/>
  <c r="AD4" i="3"/>
  <c r="AD5" i="3"/>
  <c r="AD6" i="3"/>
  <c r="AD7" i="3"/>
  <c r="AD8" i="3"/>
  <c r="AD9" i="3"/>
  <c r="AD10" i="3"/>
  <c r="AD11" i="3"/>
  <c r="AD12" i="3"/>
  <c r="AD13" i="3"/>
  <c r="AD2" i="3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Z26" i="1" l="1"/>
  <c r="Q26" i="3" s="1"/>
  <c r="Z13" i="1"/>
  <c r="V13" i="1"/>
  <c r="BG6" i="1" l="1"/>
  <c r="BH6" i="1"/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6" i="1"/>
  <c r="AP27" i="1"/>
  <c r="AP28" i="1"/>
  <c r="AP30" i="1"/>
  <c r="AP31" i="1"/>
  <c r="AP33" i="1"/>
  <c r="AP34" i="1"/>
  <c r="AF34" i="1"/>
  <c r="T34" i="3" s="1"/>
  <c r="Q34" i="1"/>
  <c r="N34" i="3" s="1"/>
  <c r="M34" i="1"/>
  <c r="M34" i="3" s="1"/>
  <c r="AF33" i="1"/>
  <c r="T33" i="3" s="1"/>
  <c r="Q33" i="1"/>
  <c r="N33" i="3" s="1"/>
  <c r="M33" i="1"/>
  <c r="M33" i="3" s="1"/>
  <c r="AF31" i="1"/>
  <c r="T31" i="3" s="1"/>
  <c r="Q31" i="1"/>
  <c r="N31" i="3" s="1"/>
  <c r="M31" i="1"/>
  <c r="M31" i="3" s="1"/>
  <c r="AF30" i="1"/>
  <c r="T30" i="3" s="1"/>
  <c r="Q30" i="1"/>
  <c r="N30" i="3" s="1"/>
  <c r="M30" i="1"/>
  <c r="M30" i="3" s="1"/>
  <c r="AF28" i="1"/>
  <c r="T28" i="3" s="1"/>
  <c r="Z28" i="1"/>
  <c r="Q28" i="3" s="1"/>
  <c r="V28" i="1"/>
  <c r="P28" i="3" s="1"/>
  <c r="Q28" i="1"/>
  <c r="N28" i="3" s="1"/>
  <c r="M28" i="1"/>
  <c r="M28" i="3" s="1"/>
  <c r="AF27" i="1"/>
  <c r="T27" i="3" s="1"/>
  <c r="Q27" i="1"/>
  <c r="N27" i="3" s="1"/>
  <c r="M27" i="1"/>
  <c r="M27" i="3" s="1"/>
  <c r="AF26" i="1"/>
  <c r="T26" i="3" s="1"/>
  <c r="Q26" i="1"/>
  <c r="N26" i="3" s="1"/>
  <c r="M26" i="1"/>
  <c r="M26" i="3" s="1"/>
  <c r="AF24" i="1"/>
  <c r="T24" i="3" s="1"/>
  <c r="Q24" i="1"/>
  <c r="N24" i="3" s="1"/>
  <c r="M24" i="1"/>
  <c r="M24" i="3" s="1"/>
  <c r="AF23" i="1"/>
  <c r="T23" i="3" s="1"/>
  <c r="Q23" i="1"/>
  <c r="N23" i="3" s="1"/>
  <c r="M23" i="1"/>
  <c r="M23" i="3" s="1"/>
  <c r="AF22" i="1"/>
  <c r="T22" i="3" s="1"/>
  <c r="Q22" i="1"/>
  <c r="N22" i="3" s="1"/>
  <c r="M22" i="1"/>
  <c r="M22" i="3" s="1"/>
  <c r="AF21" i="1"/>
  <c r="T21" i="3" s="1"/>
  <c r="Q21" i="1"/>
  <c r="N21" i="3" s="1"/>
  <c r="M21" i="1"/>
  <c r="M21" i="3" s="1"/>
  <c r="AF20" i="1"/>
  <c r="T20" i="3" s="1"/>
  <c r="Q20" i="1"/>
  <c r="N20" i="3" s="1"/>
  <c r="M20" i="1"/>
  <c r="M20" i="3" s="1"/>
  <c r="AF19" i="1"/>
  <c r="T19" i="3" s="1"/>
  <c r="Q19" i="1"/>
  <c r="N19" i="3" s="1"/>
  <c r="M19" i="1"/>
  <c r="M19" i="3" s="1"/>
  <c r="AF18" i="1"/>
  <c r="T18" i="3" s="1"/>
  <c r="Q18" i="1"/>
  <c r="N18" i="3" s="1"/>
  <c r="M18" i="1"/>
  <c r="M18" i="3" s="1"/>
  <c r="AF17" i="1"/>
  <c r="T17" i="3" s="1"/>
  <c r="Q17" i="1"/>
  <c r="N17" i="3" s="1"/>
  <c r="M17" i="1"/>
  <c r="M17" i="3" s="1"/>
  <c r="AF16" i="1"/>
  <c r="T16" i="3" s="1"/>
  <c r="Q16" i="1"/>
  <c r="N16" i="3" s="1"/>
  <c r="M16" i="1"/>
  <c r="M16" i="3" s="1"/>
  <c r="AF15" i="1"/>
  <c r="T15" i="3" s="1"/>
  <c r="Q15" i="1"/>
  <c r="N15" i="3" s="1"/>
  <c r="M15" i="1"/>
  <c r="M15" i="3" s="1"/>
  <c r="AF14" i="1"/>
  <c r="T14" i="3" s="1"/>
  <c r="Q14" i="1"/>
  <c r="N14" i="3" s="1"/>
  <c r="M14" i="1"/>
  <c r="M14" i="3" s="1"/>
  <c r="AF13" i="1"/>
  <c r="Q13" i="1"/>
  <c r="M13" i="1"/>
  <c r="AF12" i="1"/>
  <c r="Q12" i="1"/>
  <c r="M12" i="1"/>
  <c r="AF11" i="1"/>
  <c r="Q11" i="1"/>
  <c r="M11" i="1"/>
  <c r="AF10" i="1"/>
  <c r="Q10" i="1"/>
  <c r="M10" i="1"/>
  <c r="AF9" i="1"/>
  <c r="Q9" i="1"/>
  <c r="M9" i="1"/>
  <c r="AF8" i="1"/>
  <c r="Z8" i="1"/>
  <c r="V8" i="1"/>
  <c r="Q8" i="1"/>
  <c r="M8" i="1"/>
  <c r="AF7" i="1"/>
  <c r="Q7" i="1"/>
  <c r="M7" i="1"/>
  <c r="AF6" i="1"/>
  <c r="Q6" i="1"/>
  <c r="M6" i="1"/>
  <c r="AF5" i="1"/>
  <c r="Q5" i="1"/>
  <c r="M5" i="1"/>
  <c r="AF4" i="1"/>
  <c r="Q4" i="1"/>
  <c r="M4" i="1"/>
  <c r="AP2" i="1"/>
  <c r="AS3" i="3" l="1"/>
  <c r="AS4" i="3"/>
  <c r="AS5" i="3"/>
  <c r="AS6" i="3"/>
  <c r="AS7" i="3"/>
  <c r="AS8" i="3"/>
  <c r="AS9" i="3"/>
  <c r="AS10" i="3"/>
  <c r="AS11" i="3"/>
  <c r="AS12" i="3"/>
  <c r="AS13" i="3"/>
  <c r="AS2" i="3"/>
  <c r="A3" i="3"/>
  <c r="B3" i="3"/>
  <c r="C3" i="3"/>
  <c r="D3" i="3"/>
  <c r="AA3" i="3" s="1"/>
  <c r="E3" i="3"/>
  <c r="F3" i="3"/>
  <c r="G3" i="3"/>
  <c r="H3" i="3"/>
  <c r="L3" i="3"/>
  <c r="O3" i="3"/>
  <c r="R3" i="3"/>
  <c r="S3" i="3"/>
  <c r="AB3" i="3"/>
  <c r="AC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T3" i="3"/>
  <c r="AU3" i="3"/>
  <c r="AV3" i="3"/>
  <c r="AW3" i="3"/>
  <c r="A4" i="3"/>
  <c r="B4" i="3"/>
  <c r="C4" i="3"/>
  <c r="D4" i="3"/>
  <c r="AA4" i="3" s="1"/>
  <c r="E4" i="3"/>
  <c r="F4" i="3"/>
  <c r="G4" i="3"/>
  <c r="H4" i="3"/>
  <c r="L4" i="3"/>
  <c r="M4" i="3"/>
  <c r="N4" i="3"/>
  <c r="O4" i="3"/>
  <c r="P4" i="3"/>
  <c r="Q4" i="3"/>
  <c r="R4" i="3"/>
  <c r="S4" i="3"/>
  <c r="T4" i="3"/>
  <c r="AB4" i="3"/>
  <c r="AC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T4" i="3"/>
  <c r="AU4" i="3"/>
  <c r="AV4" i="3"/>
  <c r="AW4" i="3"/>
  <c r="A5" i="3"/>
  <c r="B5" i="3"/>
  <c r="C5" i="3"/>
  <c r="D5" i="3"/>
  <c r="AA5" i="3" s="1"/>
  <c r="E5" i="3"/>
  <c r="F5" i="3"/>
  <c r="G5" i="3"/>
  <c r="H5" i="3"/>
  <c r="L5" i="3"/>
  <c r="M5" i="3"/>
  <c r="N5" i="3"/>
  <c r="O5" i="3"/>
  <c r="P5" i="3"/>
  <c r="Q5" i="3"/>
  <c r="R5" i="3"/>
  <c r="S5" i="3"/>
  <c r="T5" i="3"/>
  <c r="AB5" i="3"/>
  <c r="AC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T5" i="3"/>
  <c r="AU5" i="3"/>
  <c r="AV5" i="3"/>
  <c r="AW5" i="3"/>
  <c r="A6" i="3"/>
  <c r="B6" i="3"/>
  <c r="C6" i="3"/>
  <c r="D6" i="3"/>
  <c r="AA6" i="3" s="1"/>
  <c r="E6" i="3"/>
  <c r="F6" i="3"/>
  <c r="G6" i="3"/>
  <c r="H6" i="3"/>
  <c r="L6" i="3"/>
  <c r="M6" i="3"/>
  <c r="N6" i="3"/>
  <c r="O6" i="3"/>
  <c r="P6" i="3"/>
  <c r="Q6" i="3"/>
  <c r="R6" i="3"/>
  <c r="S6" i="3"/>
  <c r="T6" i="3"/>
  <c r="AB6" i="3"/>
  <c r="AC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T6" i="3"/>
  <c r="AU6" i="3"/>
  <c r="AV6" i="3"/>
  <c r="AW6" i="3"/>
  <c r="A7" i="3"/>
  <c r="B7" i="3"/>
  <c r="C7" i="3"/>
  <c r="D7" i="3"/>
  <c r="AA7" i="3" s="1"/>
  <c r="E7" i="3"/>
  <c r="F7" i="3"/>
  <c r="G7" i="3"/>
  <c r="H7" i="3"/>
  <c r="L7" i="3"/>
  <c r="M7" i="3"/>
  <c r="N7" i="3"/>
  <c r="O7" i="3"/>
  <c r="P7" i="3"/>
  <c r="Q7" i="3"/>
  <c r="R7" i="3"/>
  <c r="S7" i="3"/>
  <c r="T7" i="3"/>
  <c r="AB7" i="3"/>
  <c r="AC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T7" i="3"/>
  <c r="AU7" i="3"/>
  <c r="AV7" i="3"/>
  <c r="AW7" i="3"/>
  <c r="A8" i="3"/>
  <c r="B8" i="3"/>
  <c r="C8" i="3"/>
  <c r="D8" i="3"/>
  <c r="AA8" i="3" s="1"/>
  <c r="E8" i="3"/>
  <c r="F8" i="3"/>
  <c r="G8" i="3"/>
  <c r="H8" i="3"/>
  <c r="L8" i="3"/>
  <c r="M8" i="3"/>
  <c r="N8" i="3"/>
  <c r="O8" i="3"/>
  <c r="P8" i="3"/>
  <c r="Q8" i="3"/>
  <c r="R8" i="3"/>
  <c r="S8" i="3"/>
  <c r="T8" i="3"/>
  <c r="AB8" i="3"/>
  <c r="AC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T8" i="3"/>
  <c r="AU8" i="3"/>
  <c r="AV8" i="3"/>
  <c r="AW8" i="3"/>
  <c r="A9" i="3"/>
  <c r="B9" i="3"/>
  <c r="C9" i="3"/>
  <c r="D9" i="3"/>
  <c r="AA9" i="3" s="1"/>
  <c r="E9" i="3"/>
  <c r="F9" i="3"/>
  <c r="G9" i="3"/>
  <c r="H9" i="3"/>
  <c r="L9" i="3"/>
  <c r="M9" i="3"/>
  <c r="N9" i="3"/>
  <c r="O9" i="3"/>
  <c r="P9" i="3"/>
  <c r="Q9" i="3"/>
  <c r="R9" i="3"/>
  <c r="S9" i="3"/>
  <c r="T9" i="3"/>
  <c r="AB9" i="3"/>
  <c r="AC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T9" i="3"/>
  <c r="AU9" i="3"/>
  <c r="AV9" i="3"/>
  <c r="AW9" i="3"/>
  <c r="A10" i="3"/>
  <c r="B10" i="3"/>
  <c r="C10" i="3"/>
  <c r="D10" i="3"/>
  <c r="AA10" i="3" s="1"/>
  <c r="E10" i="3"/>
  <c r="F10" i="3"/>
  <c r="G10" i="3"/>
  <c r="H10" i="3"/>
  <c r="L10" i="3"/>
  <c r="M10" i="3"/>
  <c r="N10" i="3"/>
  <c r="O10" i="3"/>
  <c r="P10" i="3"/>
  <c r="Q10" i="3"/>
  <c r="R10" i="3"/>
  <c r="S10" i="3"/>
  <c r="T10" i="3"/>
  <c r="AB10" i="3"/>
  <c r="AC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T10" i="3"/>
  <c r="AU10" i="3"/>
  <c r="AV10" i="3"/>
  <c r="AW10" i="3"/>
  <c r="A11" i="3"/>
  <c r="B11" i="3"/>
  <c r="C11" i="3"/>
  <c r="D11" i="3"/>
  <c r="AA11" i="3" s="1"/>
  <c r="E11" i="3"/>
  <c r="F11" i="3"/>
  <c r="G11" i="3"/>
  <c r="H11" i="3"/>
  <c r="L11" i="3"/>
  <c r="M11" i="3"/>
  <c r="N11" i="3"/>
  <c r="O11" i="3"/>
  <c r="P11" i="3"/>
  <c r="Q11" i="3"/>
  <c r="R11" i="3"/>
  <c r="S11" i="3"/>
  <c r="T11" i="3"/>
  <c r="AB11" i="3"/>
  <c r="AC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T11" i="3"/>
  <c r="AU11" i="3"/>
  <c r="AV11" i="3"/>
  <c r="AW11" i="3"/>
  <c r="A12" i="3"/>
  <c r="B12" i="3"/>
  <c r="C12" i="3"/>
  <c r="D12" i="3"/>
  <c r="AA12" i="3" s="1"/>
  <c r="E12" i="3"/>
  <c r="F12" i="3"/>
  <c r="G12" i="3"/>
  <c r="H12" i="3"/>
  <c r="L12" i="3"/>
  <c r="M12" i="3"/>
  <c r="N12" i="3"/>
  <c r="O12" i="3"/>
  <c r="P12" i="3"/>
  <c r="Q12" i="3"/>
  <c r="R12" i="3"/>
  <c r="S12" i="3"/>
  <c r="T12" i="3"/>
  <c r="AB12" i="3"/>
  <c r="AC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T12" i="3"/>
  <c r="AU12" i="3"/>
  <c r="AV12" i="3"/>
  <c r="AW12" i="3"/>
  <c r="A13" i="3"/>
  <c r="B13" i="3"/>
  <c r="C13" i="3"/>
  <c r="D13" i="3"/>
  <c r="AA13" i="3" s="1"/>
  <c r="E13" i="3"/>
  <c r="F13" i="3"/>
  <c r="G13" i="3"/>
  <c r="H13" i="3"/>
  <c r="L13" i="3"/>
  <c r="M13" i="3"/>
  <c r="N13" i="3"/>
  <c r="O13" i="3"/>
  <c r="P13" i="3"/>
  <c r="Q13" i="3"/>
  <c r="R13" i="3"/>
  <c r="S13" i="3"/>
  <c r="T13" i="3"/>
  <c r="AB13" i="3"/>
  <c r="AC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T13" i="3"/>
  <c r="AU13" i="3"/>
  <c r="AV13" i="3"/>
  <c r="AW13" i="3"/>
  <c r="AF3" i="1"/>
  <c r="T3" i="3" s="1"/>
  <c r="Z3" i="1"/>
  <c r="Q3" i="3" s="1"/>
  <c r="V3" i="1"/>
  <c r="P3" i="3" s="1"/>
  <c r="Q3" i="1"/>
  <c r="N3" i="3" s="1"/>
  <c r="M3" i="1"/>
  <c r="M3" i="3" s="1"/>
  <c r="AC2" i="3" l="1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T2" i="3"/>
  <c r="AU2" i="3"/>
  <c r="AV2" i="3"/>
  <c r="AW2" i="3"/>
  <c r="AB2" i="3"/>
  <c r="S2" i="3"/>
  <c r="R2" i="3"/>
  <c r="O2" i="3"/>
  <c r="F2" i="3"/>
  <c r="G2" i="3"/>
  <c r="H2" i="3"/>
  <c r="L2" i="3"/>
  <c r="E2" i="3"/>
  <c r="D2" i="3"/>
  <c r="AA2" i="3" s="1"/>
  <c r="C2" i="3"/>
  <c r="AF2" i="1"/>
  <c r="T2" i="3" s="1"/>
  <c r="Q2" i="3"/>
  <c r="P2" i="3"/>
  <c r="Q2" i="1"/>
  <c r="N2" i="3" s="1"/>
  <c r="M2" i="1"/>
  <c r="M2" i="3" s="1"/>
  <c r="B2" i="3" l="1"/>
  <c r="A2" i="3"/>
</calcChain>
</file>

<file path=xl/sharedStrings.xml><?xml version="1.0" encoding="utf-8"?>
<sst xmlns="http://schemas.openxmlformats.org/spreadsheetml/2006/main" count="2788" uniqueCount="1473">
  <si>
    <t>매물코드</t>
  </si>
  <si>
    <t>매물구분</t>
  </si>
  <si>
    <t>매물주소</t>
  </si>
  <si>
    <t>관리비</t>
  </si>
  <si>
    <t>검색용_교통정보1_거리</t>
  </si>
  <si>
    <t>검색용_교통정보2_거리</t>
  </si>
  <si>
    <t>검색용_지역정보_상위지역</t>
  </si>
  <si>
    <t>간편검색용_교통정보1_역</t>
  </si>
  <si>
    <t>간편검색용_교통정보1_거리</t>
  </si>
  <si>
    <t>간편검색용_교통정보2_역</t>
  </si>
  <si>
    <t>간편검색용_교통정보2_거리</t>
  </si>
  <si>
    <t>간편검색용_교통정보3_역</t>
  </si>
  <si>
    <t>간편검색용_교통정보3_거리</t>
  </si>
  <si>
    <t>방종류</t>
  </si>
  <si>
    <t>면적</t>
  </si>
  <si>
    <t>건물구조</t>
  </si>
  <si>
    <t>건축년도</t>
  </si>
  <si>
    <t>특이사항</t>
  </si>
  <si>
    <t>관리회사이름</t>
  </si>
  <si>
    <t>관리회사전화번호</t>
  </si>
  <si>
    <t>관리회사팩스</t>
  </si>
  <si>
    <t>ad</t>
  </si>
  <si>
    <t>보증회사1</t>
  </si>
  <si>
    <t>보증회사2</t>
  </si>
  <si>
    <t>관리자_기타</t>
  </si>
  <si>
    <t>n</t>
    <phoneticPr fontId="1"/>
  </si>
  <si>
    <t>豊島区</t>
    <rPh sb="0" eb="3">
      <t>トシマク</t>
    </rPh>
    <phoneticPr fontId="1"/>
  </si>
  <si>
    <t>埼玉高速鉄道線</t>
  </si>
  <si>
    <t>北総線</t>
  </si>
  <si>
    <t>多摩モノレール</t>
  </si>
  <si>
    <t>つくばエクスプレス</t>
  </si>
  <si>
    <t>臨海線</t>
  </si>
  <si>
    <t>総武中央線</t>
    <rPh sb="0" eb="5">
      <t>ソウブチュ</t>
    </rPh>
    <phoneticPr fontId="1"/>
  </si>
  <si>
    <t>西武新宿線</t>
  </si>
  <si>
    <t>西武池袋線</t>
  </si>
  <si>
    <t>西武拝島線</t>
  </si>
  <si>
    <t>西武多摩川線</t>
  </si>
  <si>
    <t>西武国分寺線</t>
  </si>
  <si>
    <t>西武西武有楽町線</t>
  </si>
  <si>
    <t>西武西武園線</t>
  </si>
  <si>
    <t>西武豊島線</t>
  </si>
  <si>
    <t>西武山口線</t>
  </si>
  <si>
    <t>丸ノ内線</t>
  </si>
  <si>
    <t>有楽町線</t>
  </si>
  <si>
    <t>日比谷線</t>
  </si>
  <si>
    <t>千代田線</t>
  </si>
  <si>
    <t>南北線</t>
  </si>
  <si>
    <t>銀座線</t>
  </si>
  <si>
    <t>東西線</t>
  </si>
  <si>
    <t>副都心線</t>
  </si>
  <si>
    <t>半蔵門線</t>
  </si>
  <si>
    <t>京王相模原線</t>
  </si>
  <si>
    <t>京王高尾線</t>
  </si>
  <si>
    <t>京王京王新線</t>
  </si>
  <si>
    <t>京王動物園線</t>
  </si>
  <si>
    <t>東急大井町線</t>
  </si>
  <si>
    <t>東急池上線</t>
  </si>
  <si>
    <t>東急世田谷線</t>
  </si>
  <si>
    <t>東急田園都市線</t>
  </si>
  <si>
    <t>東急東横線</t>
  </si>
  <si>
    <t>東急目黒線</t>
  </si>
  <si>
    <t>東急多摩川線</t>
  </si>
  <si>
    <t>大江戸線</t>
  </si>
  <si>
    <t>荒川線</t>
  </si>
  <si>
    <t>三田線</t>
  </si>
  <si>
    <t>新宿線</t>
  </si>
  <si>
    <t>浅草線</t>
  </si>
  <si>
    <t>日暮里・舎人ライナー</t>
  </si>
  <si>
    <t>東武伊勢崎線</t>
  </si>
  <si>
    <t>東武東上線</t>
  </si>
  <si>
    <t>東武亀戸線</t>
  </si>
  <si>
    <t>東武大師線</t>
  </si>
  <si>
    <t>京成本線</t>
  </si>
  <si>
    <t>京成押上線</t>
  </si>
  <si>
    <t>京成金町線</t>
  </si>
  <si>
    <t>京急本線</t>
  </si>
  <si>
    <t>京急空港線</t>
  </si>
  <si>
    <t>小田急線</t>
  </si>
  <si>
    <t>小田急多摩線</t>
  </si>
  <si>
    <t>東京モノレール羽田線</t>
  </si>
  <si>
    <t>りんかい線</t>
  </si>
  <si>
    <t>山手線</t>
  </si>
  <si>
    <t>総武線</t>
  </si>
  <si>
    <t>青梅線</t>
  </si>
  <si>
    <t>中央線</t>
  </si>
  <si>
    <t>京浜東北線</t>
  </si>
  <si>
    <t>南武線</t>
  </si>
  <si>
    <t>埼京線</t>
  </si>
  <si>
    <t>中央本線</t>
  </si>
  <si>
    <t>常磐線</t>
  </si>
  <si>
    <t>五日市線</t>
  </si>
  <si>
    <t>湘南新宿ライン</t>
  </si>
  <si>
    <t>京葉線</t>
  </si>
  <si>
    <t>横浜線</t>
  </si>
  <si>
    <t>武蔵野線</t>
  </si>
  <si>
    <t>横須賀線</t>
  </si>
  <si>
    <t>東北本線</t>
  </si>
  <si>
    <t>東海道本線</t>
  </si>
  <si>
    <t>高崎線</t>
  </si>
  <si>
    <t>上野東京ライン</t>
  </si>
  <si>
    <t>新井薬師前</t>
    <rPh sb="0" eb="5">
      <t>アライヤクシマエ</t>
    </rPh>
    <phoneticPr fontId="1"/>
  </si>
  <si>
    <t>大崎</t>
    <rPh sb="0" eb="2">
      <t>オオサキ</t>
    </rPh>
    <phoneticPr fontId="1"/>
  </si>
  <si>
    <t>五反田</t>
    <rPh sb="0" eb="3">
      <t>ゴタンダ</t>
    </rPh>
    <phoneticPr fontId="1"/>
  </si>
  <si>
    <t>目黒</t>
    <rPh sb="0" eb="2">
      <t>メグロ</t>
    </rPh>
    <phoneticPr fontId="1"/>
  </si>
  <si>
    <t>恵比寿</t>
    <rPh sb="0" eb="3">
      <t>エビス</t>
    </rPh>
    <phoneticPr fontId="1"/>
  </si>
  <si>
    <t>渋谷</t>
    <rPh sb="0" eb="2">
      <t>シブヤ</t>
    </rPh>
    <phoneticPr fontId="1"/>
  </si>
  <si>
    <t>原宿</t>
    <rPh sb="0" eb="2">
      <t>ハラジュク</t>
    </rPh>
    <phoneticPr fontId="1"/>
  </si>
  <si>
    <t>代々木</t>
    <rPh sb="0" eb="3">
      <t>ヨヨギ</t>
    </rPh>
    <phoneticPr fontId="1"/>
  </si>
  <si>
    <t>新宿</t>
    <rPh sb="0" eb="2">
      <t>シンジュク</t>
    </rPh>
    <phoneticPr fontId="1"/>
  </si>
  <si>
    <t>新大久保</t>
    <rPh sb="0" eb="4">
      <t>シンオオクボ</t>
    </rPh>
    <phoneticPr fontId="1"/>
  </si>
  <si>
    <t>高田馬場</t>
    <rPh sb="0" eb="4">
      <t>タカダノ</t>
    </rPh>
    <phoneticPr fontId="1"/>
  </si>
  <si>
    <t>目白</t>
    <rPh sb="0" eb="2">
      <t>メジロ</t>
    </rPh>
    <phoneticPr fontId="1"/>
  </si>
  <si>
    <t>池袋</t>
    <rPh sb="0" eb="2">
      <t>イケブ</t>
    </rPh>
    <phoneticPr fontId="1"/>
  </si>
  <si>
    <t>大塚</t>
    <rPh sb="0" eb="2">
      <t>オオツ</t>
    </rPh>
    <phoneticPr fontId="1"/>
  </si>
  <si>
    <t>巣鴨</t>
    <rPh sb="0" eb="2">
      <t>スガモ</t>
    </rPh>
    <phoneticPr fontId="1"/>
  </si>
  <si>
    <t>駒込</t>
    <rPh sb="0" eb="2">
      <t>コマゴメ</t>
    </rPh>
    <phoneticPr fontId="1"/>
  </si>
  <si>
    <t>田端</t>
    <rPh sb="0" eb="2">
      <t>タバタ</t>
    </rPh>
    <phoneticPr fontId="1"/>
  </si>
  <si>
    <t>西日暮里</t>
    <rPh sb="0" eb="4">
      <t>ニシニ</t>
    </rPh>
    <phoneticPr fontId="1"/>
  </si>
  <si>
    <t>鶯谷</t>
    <rPh sb="0" eb="2">
      <t>ウグイスタ</t>
    </rPh>
    <phoneticPr fontId="1"/>
  </si>
  <si>
    <t>上野</t>
    <rPh sb="0" eb="2">
      <t>ウエノ</t>
    </rPh>
    <phoneticPr fontId="1"/>
  </si>
  <si>
    <t>御徒町</t>
    <rPh sb="0" eb="3">
      <t>オカチマチ</t>
    </rPh>
    <phoneticPr fontId="1"/>
  </si>
  <si>
    <t>秋葉原</t>
    <rPh sb="0" eb="3">
      <t>アキハバラ</t>
    </rPh>
    <phoneticPr fontId="1"/>
  </si>
  <si>
    <t>神田</t>
    <rPh sb="0" eb="2">
      <t>カンダ</t>
    </rPh>
    <phoneticPr fontId="1"/>
  </si>
  <si>
    <t>東京</t>
    <rPh sb="0" eb="2">
      <t>トウキョウ</t>
    </rPh>
    <phoneticPr fontId="1"/>
  </si>
  <si>
    <t>有楽町</t>
    <rPh sb="0" eb="3">
      <t>ユウラク</t>
    </rPh>
    <phoneticPr fontId="1"/>
  </si>
  <si>
    <t>新橋</t>
    <rPh sb="0" eb="2">
      <t>シンバ</t>
    </rPh>
    <phoneticPr fontId="1"/>
  </si>
  <si>
    <t>浜松町</t>
    <rPh sb="0" eb="3">
      <t>ハママツ</t>
    </rPh>
    <phoneticPr fontId="1"/>
  </si>
  <si>
    <t>田町</t>
    <rPh sb="0" eb="2">
      <t>タマチ</t>
    </rPh>
    <phoneticPr fontId="1"/>
  </si>
  <si>
    <t>品川</t>
    <rPh sb="0" eb="2">
      <t>シナガワ</t>
    </rPh>
    <phoneticPr fontId="1"/>
  </si>
  <si>
    <t>西武新宿</t>
    <rPh sb="0" eb="4">
      <t>セイブシンジュク</t>
    </rPh>
    <phoneticPr fontId="1"/>
  </si>
  <si>
    <t>下落合</t>
    <rPh sb="0" eb="3">
      <t>シモオチ</t>
    </rPh>
    <phoneticPr fontId="1"/>
  </si>
  <si>
    <t>中井</t>
    <rPh sb="0" eb="2">
      <t>ナカイ</t>
    </rPh>
    <phoneticPr fontId="1"/>
  </si>
  <si>
    <t>沼袋</t>
    <rPh sb="0" eb="2">
      <t>ヌマブ</t>
    </rPh>
    <phoneticPr fontId="1"/>
  </si>
  <si>
    <t>野方</t>
    <rPh sb="0" eb="2">
      <t>ノガタ</t>
    </rPh>
    <phoneticPr fontId="1"/>
  </si>
  <si>
    <t>都立家政</t>
    <rPh sb="0" eb="4">
      <t>トリツカ</t>
    </rPh>
    <phoneticPr fontId="1"/>
  </si>
  <si>
    <t>鷺ノ宮</t>
    <rPh sb="0" eb="1">
      <t>サギ</t>
    </rPh>
    <rPh sb="2" eb="3">
      <t>ミ</t>
    </rPh>
    <phoneticPr fontId="1"/>
  </si>
  <si>
    <t>下井草</t>
    <rPh sb="0" eb="3">
      <t>シモイ</t>
    </rPh>
    <phoneticPr fontId="1"/>
  </si>
  <si>
    <t>井荻</t>
    <rPh sb="0" eb="2">
      <t>イオギ</t>
    </rPh>
    <phoneticPr fontId="1"/>
  </si>
  <si>
    <t>上井草</t>
    <rPh sb="0" eb="3">
      <t>カミイ</t>
    </rPh>
    <phoneticPr fontId="1"/>
  </si>
  <si>
    <t>上石神井</t>
    <rPh sb="0" eb="4">
      <t>カミシャク</t>
    </rPh>
    <phoneticPr fontId="1"/>
  </si>
  <si>
    <t>武蔵関</t>
    <rPh sb="0" eb="3">
      <t>ムサシセ</t>
    </rPh>
    <phoneticPr fontId="1"/>
  </si>
  <si>
    <t>東伏見</t>
    <rPh sb="0" eb="3">
      <t>ヒガシフシミ</t>
    </rPh>
    <phoneticPr fontId="1"/>
  </si>
  <si>
    <t>西武柳沢</t>
    <rPh sb="0" eb="4">
      <t>セイブヤ</t>
    </rPh>
    <phoneticPr fontId="1"/>
  </si>
  <si>
    <t>田無</t>
    <rPh sb="0" eb="2">
      <t>タナシ</t>
    </rPh>
    <phoneticPr fontId="1"/>
  </si>
  <si>
    <t>花小金井</t>
    <rPh sb="0" eb="4">
      <t>ハナコ</t>
    </rPh>
    <phoneticPr fontId="1"/>
  </si>
  <si>
    <t>小平</t>
    <rPh sb="0" eb="2">
      <t>コダイラ</t>
    </rPh>
    <phoneticPr fontId="1"/>
  </si>
  <si>
    <t>久米川</t>
    <rPh sb="0" eb="3">
      <t>クメガワ</t>
    </rPh>
    <phoneticPr fontId="1"/>
  </si>
  <si>
    <t>東村山</t>
    <rPh sb="0" eb="3">
      <t>ヒガシムラ</t>
    </rPh>
    <phoneticPr fontId="1"/>
  </si>
  <si>
    <t>西武新宿線</t>
    <rPh sb="0" eb="5">
      <t>セイ</t>
    </rPh>
    <phoneticPr fontId="1"/>
  </si>
  <si>
    <t>都営大江戸線</t>
    <rPh sb="0" eb="6">
      <t>トエイ</t>
    </rPh>
    <phoneticPr fontId="1"/>
  </si>
  <si>
    <t>都庁前</t>
    <rPh sb="0" eb="3">
      <t>トチョウマエ</t>
    </rPh>
    <phoneticPr fontId="1"/>
  </si>
  <si>
    <t>新宿西口</t>
    <rPh sb="0" eb="4">
      <t>シンジュクニ</t>
    </rPh>
    <phoneticPr fontId="1"/>
  </si>
  <si>
    <t>東新宿</t>
    <rPh sb="0" eb="3">
      <t>ヒガシ</t>
    </rPh>
    <phoneticPr fontId="1"/>
  </si>
  <si>
    <t>若松河田</t>
    <rPh sb="0" eb="4">
      <t>ワカマツ</t>
    </rPh>
    <phoneticPr fontId="1"/>
  </si>
  <si>
    <t>牛込柳町</t>
    <rPh sb="0" eb="4">
      <t>ウシゴメヤ</t>
    </rPh>
    <phoneticPr fontId="1"/>
  </si>
  <si>
    <t>牛込神楽坂</t>
    <rPh sb="0" eb="5">
      <t>ウシ</t>
    </rPh>
    <phoneticPr fontId="1"/>
  </si>
  <si>
    <t>飯田橋</t>
    <rPh sb="0" eb="3">
      <t>イイダ</t>
    </rPh>
    <phoneticPr fontId="1"/>
  </si>
  <si>
    <t>春日町</t>
    <rPh sb="0" eb="3">
      <t>カス</t>
    </rPh>
    <phoneticPr fontId="1"/>
  </si>
  <si>
    <t>本郷三丁目</t>
    <rPh sb="0" eb="5">
      <t>ホンゴウサ</t>
    </rPh>
    <phoneticPr fontId="1"/>
  </si>
  <si>
    <t>上野御徒町</t>
    <rPh sb="0" eb="5">
      <t>ウエノオカ</t>
    </rPh>
    <phoneticPr fontId="1"/>
  </si>
  <si>
    <t>新御徒町</t>
    <rPh sb="0" eb="4">
      <t>シンオカチマチ</t>
    </rPh>
    <phoneticPr fontId="1"/>
  </si>
  <si>
    <t>蔵前</t>
    <rPh sb="0" eb="2">
      <t>クラマ</t>
    </rPh>
    <phoneticPr fontId="1"/>
  </si>
  <si>
    <t>両国</t>
    <rPh sb="0" eb="2">
      <t>リョウコク</t>
    </rPh>
    <phoneticPr fontId="1"/>
  </si>
  <si>
    <t>森下</t>
    <rPh sb="0" eb="2">
      <t>モリシ</t>
    </rPh>
    <phoneticPr fontId="1"/>
  </si>
  <si>
    <t>清澄白河</t>
    <rPh sb="0" eb="4">
      <t>キヨスミ</t>
    </rPh>
    <phoneticPr fontId="1"/>
  </si>
  <si>
    <t>門前仲町</t>
    <rPh sb="0" eb="4">
      <t>モンゼンナカチョウ</t>
    </rPh>
    <phoneticPr fontId="1"/>
  </si>
  <si>
    <t>月島</t>
    <rPh sb="0" eb="2">
      <t>ツキシ</t>
    </rPh>
    <phoneticPr fontId="1"/>
  </si>
  <si>
    <t>勝どき</t>
    <rPh sb="0" eb="1">
      <t>カチ</t>
    </rPh>
    <phoneticPr fontId="1"/>
  </si>
  <si>
    <t>都営新宿線</t>
    <rPh sb="0" eb="5">
      <t>トエイシンジュク</t>
    </rPh>
    <phoneticPr fontId="1"/>
  </si>
  <si>
    <t>曙橋</t>
    <rPh sb="0" eb="2">
      <t>アケボノバシ</t>
    </rPh>
    <phoneticPr fontId="1"/>
  </si>
  <si>
    <t>西早稲田</t>
    <rPh sb="0" eb="4">
      <t>ニシワ</t>
    </rPh>
    <phoneticPr fontId="1"/>
  </si>
  <si>
    <t>東京メトロ副都心線</t>
    <rPh sb="0" eb="2">
      <t>トウキョウ</t>
    </rPh>
    <rPh sb="5" eb="9">
      <t>フクト</t>
    </rPh>
    <phoneticPr fontId="1"/>
  </si>
  <si>
    <t>新宿御苑前</t>
    <rPh sb="0" eb="5">
      <t>シンジュク</t>
    </rPh>
    <phoneticPr fontId="1"/>
  </si>
  <si>
    <t>新宿三丁目</t>
    <rPh sb="0" eb="5">
      <t>シンジュクサ</t>
    </rPh>
    <phoneticPr fontId="1"/>
  </si>
  <si>
    <t>都営新宿線</t>
    <rPh sb="0" eb="5">
      <t>トエイシ</t>
    </rPh>
    <phoneticPr fontId="1"/>
  </si>
  <si>
    <t>東京メトロ丸ノ内線</t>
    <rPh sb="0" eb="5">
      <t>トウキョウ</t>
    </rPh>
    <rPh sb="5" eb="9">
      <t>マル</t>
    </rPh>
    <phoneticPr fontId="1"/>
  </si>
  <si>
    <t>大久保</t>
    <rPh sb="0" eb="3">
      <t>オオ</t>
    </rPh>
    <phoneticPr fontId="1"/>
  </si>
  <si>
    <t>JR山手線</t>
    <rPh sb="2" eb="5">
      <t>ヤマ</t>
    </rPh>
    <phoneticPr fontId="1"/>
  </si>
  <si>
    <t>JR京浜東北線</t>
    <rPh sb="2" eb="7">
      <t>ケイヒン</t>
    </rPh>
    <phoneticPr fontId="1"/>
  </si>
  <si>
    <t>大宮</t>
    <rPh sb="0" eb="2">
      <t>オオミヤ</t>
    </rPh>
    <phoneticPr fontId="1"/>
  </si>
  <si>
    <t>매물이름</t>
  </si>
  <si>
    <t>판매가</t>
  </si>
  <si>
    <t>수선적립금</t>
  </si>
  <si>
    <t>수익률</t>
  </si>
  <si>
    <t>예상 연수익</t>
  </si>
  <si>
    <t>검색용_교통정보1_노선</t>
  </si>
  <si>
    <t>검색용_교통정보1_역</t>
  </si>
  <si>
    <t>검색용_교통정보2_노선</t>
  </si>
  <si>
    <t>검색용_교통정보2_역</t>
  </si>
  <si>
    <t>검색용_지역정보_하위지역</t>
  </si>
  <si>
    <t>소재지</t>
  </si>
  <si>
    <t>층수</t>
  </si>
  <si>
    <t>세대수</t>
  </si>
  <si>
    <t>토지권리</t>
  </si>
  <si>
    <t>토지면적</t>
  </si>
  <si>
    <t>지목</t>
  </si>
  <si>
    <t>도시계획구역</t>
  </si>
  <si>
    <t>주륜장</t>
  </si>
  <si>
    <t>주차장</t>
  </si>
  <si>
    <t>용도지역</t>
  </si>
  <si>
    <t>숨김매물</t>
  </si>
  <si>
    <t>n</t>
    <phoneticPr fontId="1"/>
  </si>
  <si>
    <t>(</t>
    <phoneticPr fontId="1"/>
  </si>
  <si>
    <t>)</t>
    <phoneticPr fontId="1"/>
  </si>
  <si>
    <t>도쿄（東京都）</t>
    <phoneticPr fontId="1"/>
  </si>
  <si>
    <t>소유권</t>
    <phoneticPr fontId="1"/>
  </si>
  <si>
    <t>건면적</t>
    <phoneticPr fontId="1"/>
  </si>
  <si>
    <r>
      <rPr>
        <sz val="10"/>
        <color rgb="FF000000"/>
        <rFont val="나눔바른고딕"/>
        <family val="3"/>
        <charset val="129"/>
      </rPr>
      <t>관리회사이름</t>
    </r>
  </si>
  <si>
    <r>
      <rPr>
        <sz val="10"/>
        <color rgb="FF000000"/>
        <rFont val="나눔바른고딕"/>
        <family val="3"/>
        <charset val="129"/>
      </rPr>
      <t>보증회사</t>
    </r>
    <r>
      <rPr>
        <sz val="10"/>
        <color rgb="FF000000"/>
        <rFont val="Meiryo"/>
        <family val="2"/>
        <charset val="128"/>
      </rPr>
      <t>1</t>
    </r>
  </si>
  <si>
    <r>
      <rPr>
        <sz val="10"/>
        <color rgb="FF000000"/>
        <rFont val="나눔바른고딕"/>
        <family val="3"/>
        <charset val="129"/>
      </rPr>
      <t>보증회사</t>
    </r>
    <r>
      <rPr>
        <sz val="10"/>
        <color rgb="FF000000"/>
        <rFont val="Meiryo"/>
        <family val="2"/>
        <charset val="128"/>
      </rPr>
      <t>2</t>
    </r>
  </si>
  <si>
    <t>木下の賃貸</t>
    <rPh sb="0" eb="5">
      <t>キノシタ</t>
    </rPh>
    <phoneticPr fontId="1"/>
  </si>
  <si>
    <t>GTN</t>
  </si>
  <si>
    <t>環境ステーション</t>
    <rPh sb="0" eb="8">
      <t>カンキョウ</t>
    </rPh>
    <phoneticPr fontId="1"/>
  </si>
  <si>
    <t>03-5579-9712</t>
  </si>
  <si>
    <t>03-5579-9713</t>
  </si>
  <si>
    <t>マイプラスホーム</t>
  </si>
  <si>
    <t>03-3657-2103</t>
  </si>
  <si>
    <t>03-3657-2105</t>
  </si>
  <si>
    <t>ジェイリース</t>
  </si>
  <si>
    <t>AMBITION</t>
  </si>
  <si>
    <t>03-6439-8911</t>
  </si>
  <si>
    <t>ルームバンク</t>
  </si>
  <si>
    <t>日本財託</t>
    <rPh sb="0" eb="4">
      <t>ニホンザイ</t>
    </rPh>
    <phoneticPr fontId="1"/>
  </si>
  <si>
    <t>03-3346-3939</t>
  </si>
  <si>
    <t>03-3347-2420</t>
  </si>
  <si>
    <t>セフティ</t>
  </si>
  <si>
    <t>日神管財株式会社</t>
    <rPh sb="0" eb="5">
      <t>キノシタ</t>
    </rPh>
    <phoneticPr fontId="1"/>
  </si>
  <si>
    <t>045-222-2951</t>
  </si>
  <si>
    <t>045-222-2953</t>
  </si>
  <si>
    <t>青山メイン企画</t>
    <rPh sb="0" eb="2">
      <t>アオヤマ</t>
    </rPh>
    <rPh sb="5" eb="7">
      <t>キカク</t>
    </rPh>
    <phoneticPr fontId="1"/>
  </si>
  <si>
    <t>トラスト賃貸管理</t>
    <rPh sb="6" eb="8">
      <t>カンリ</t>
    </rPh>
    <phoneticPr fontId="1"/>
  </si>
  <si>
    <t>토쿄메트로 마루노우치센</t>
  </si>
  <si>
    <t>토쿄메트로 유락쵸센</t>
  </si>
  <si>
    <t>토쿄메트로 히비야센</t>
  </si>
  <si>
    <t>토쿄메트로 치요다센</t>
  </si>
  <si>
    <t>토쿄메트로 난보쿠센</t>
  </si>
  <si>
    <t>토쿄메트로 긴자센</t>
  </si>
  <si>
    <t>토쿄메트로 토자이센</t>
  </si>
  <si>
    <t>토쿄메트로 후쿠토신센</t>
  </si>
  <si>
    <t>토쿄메트로 한죠몬센</t>
  </si>
  <si>
    <t>京王線</t>
  </si>
  <si>
    <t>京王線</t>
    <rPh sb="2" eb="3">
      <t>セン</t>
    </rPh>
    <phoneticPr fontId="1"/>
  </si>
  <si>
    <t>코엔지</t>
  </si>
  <si>
    <t>高円寺</t>
  </si>
  <si>
    <t>新小岩</t>
    <rPh sb="0" eb="3">
      <t>シンコイワ</t>
    </rPh>
    <phoneticPr fontId="1"/>
  </si>
  <si>
    <t>小岩</t>
    <rPh sb="0" eb="2">
      <t>コイワ</t>
    </rPh>
    <phoneticPr fontId="1"/>
  </si>
  <si>
    <t>都営浅草線</t>
    <rPh sb="0" eb="5">
      <t>トエイ</t>
    </rPh>
    <phoneticPr fontId="1"/>
  </si>
  <si>
    <t>西馬込</t>
    <rPh sb="0" eb="3">
      <t>ニシマゴメ</t>
    </rPh>
    <phoneticPr fontId="1"/>
  </si>
  <si>
    <t>馬込</t>
    <rPh sb="0" eb="2">
      <t>マゴメ</t>
    </rPh>
    <phoneticPr fontId="1"/>
  </si>
  <si>
    <t>津田沼</t>
  </si>
  <si>
    <t>호리키리쇼부엔</t>
  </si>
  <si>
    <t>堀切菖蒲園</t>
  </si>
  <si>
    <t>거주용</t>
    <phoneticPr fontId="1"/>
  </si>
  <si>
    <t>2</t>
    <phoneticPr fontId="1"/>
  </si>
  <si>
    <t>山手線</t>
    <rPh sb="0" eb="3">
      <t>ヤマ</t>
    </rPh>
    <phoneticPr fontId="1"/>
  </si>
  <si>
    <t>15</t>
    <phoneticPr fontId="1"/>
  </si>
  <si>
    <t>6</t>
    <phoneticPr fontId="1"/>
  </si>
  <si>
    <t>8</t>
    <phoneticPr fontId="1"/>
  </si>
  <si>
    <t>総武中央線</t>
    <rPh sb="2" eb="5">
      <t>ソウブ</t>
    </rPh>
    <phoneticPr fontId="1"/>
  </si>
  <si>
    <t>히가시아즈마</t>
  </si>
  <si>
    <t>東あずま</t>
  </si>
  <si>
    <t>카메이도스이진</t>
  </si>
  <si>
    <t>산구바시</t>
  </si>
  <si>
    <t>하츠다이</t>
  </si>
  <si>
    <t>初台</t>
  </si>
  <si>
    <t>치토세카라스야마</t>
  </si>
  <si>
    <t>니시타이시도</t>
  </si>
  <si>
    <t>西太子堂</t>
  </si>
  <si>
    <t>와카바야시</t>
  </si>
  <si>
    <t>若林</t>
  </si>
  <si>
    <t>우키마후나도</t>
  </si>
  <si>
    <t>浮間舟渡</t>
  </si>
  <si>
    <t>京浜東北線</t>
    <rPh sb="0" eb="5">
      <t>ケイヒ</t>
    </rPh>
    <phoneticPr fontId="1"/>
  </si>
  <si>
    <t>川崎</t>
    <rPh sb="0" eb="2">
      <t>カワサキ</t>
    </rPh>
    <phoneticPr fontId="1"/>
  </si>
  <si>
    <t>京急本線</t>
    <rPh sb="0" eb="4">
      <t>ケイキュウホ</t>
    </rPh>
    <phoneticPr fontId="1"/>
  </si>
  <si>
    <t>京急川崎</t>
    <rPh sb="0" eb="4">
      <t>ケイキュウカワ</t>
    </rPh>
    <phoneticPr fontId="1"/>
  </si>
  <si>
    <t>蒲田</t>
    <rPh sb="0" eb="2">
      <t>カマタ</t>
    </rPh>
    <phoneticPr fontId="1"/>
  </si>
  <si>
    <t>京急空港線</t>
    <rPh sb="0" eb="5">
      <t>ケイキュウ</t>
    </rPh>
    <phoneticPr fontId="1"/>
  </si>
  <si>
    <t>京急蒲田</t>
    <rPh sb="0" eb="4">
      <t>ケイキュウカマタ</t>
    </rPh>
    <phoneticPr fontId="1"/>
  </si>
  <si>
    <t>西武池袋線</t>
    <rPh sb="0" eb="5">
      <t>セイブ</t>
    </rPh>
    <phoneticPr fontId="1"/>
  </si>
  <si>
    <t>大泉学園</t>
  </si>
  <si>
    <t>新江古田</t>
    <rPh sb="0" eb="4">
      <t>シンエコタ</t>
    </rPh>
    <phoneticPr fontId="1"/>
  </si>
  <si>
    <t>카미나카자토</t>
  </si>
  <si>
    <t>上中里</t>
  </si>
  <si>
    <t>아카사카</t>
  </si>
  <si>
    <t>赤坂</t>
  </si>
  <si>
    <t>타메이케산노</t>
  </si>
  <si>
    <t>溜池山王</t>
  </si>
  <si>
    <t>이와모토쵸</t>
  </si>
  <si>
    <t>岩本町</t>
  </si>
  <si>
    <t>가쿠게이다이가쿠</t>
  </si>
  <si>
    <t>메이지진구마에</t>
  </si>
  <si>
    <t>明治神宮前</t>
  </si>
  <si>
    <t>이케지리오하시</t>
  </si>
  <si>
    <t>池尻大橋</t>
  </si>
  <si>
    <t>나카메구로</t>
  </si>
  <si>
    <t>덴엔쵸후</t>
  </si>
  <si>
    <t>田園調布</t>
  </si>
  <si>
    <t>유키가야오츠카</t>
  </si>
  <si>
    <t>雪が谷大塚</t>
  </si>
  <si>
    <t>아야세</t>
  </si>
  <si>
    <t>엣츄지마</t>
  </si>
  <si>
    <t>越中島</t>
  </si>
  <si>
    <t>신니혼바시</t>
  </si>
  <si>
    <t>新日本橋</t>
  </si>
  <si>
    <t>코덴마초</t>
  </si>
  <si>
    <t>미타</t>
  </si>
  <si>
    <t>三田</t>
  </si>
  <si>
    <t>하스누마</t>
  </si>
  <si>
    <t>蓮沼</t>
  </si>
  <si>
    <t>카마타</t>
  </si>
  <si>
    <t>蒲田</t>
  </si>
  <si>
    <t>요요기우에하라</t>
  </si>
  <si>
    <t>요요기코엔</t>
  </si>
  <si>
    <t>핫쵸보리</t>
  </si>
  <si>
    <t>八丁堀</t>
  </si>
  <si>
    <t>카야바쵸</t>
  </si>
  <si>
    <t>茅場町</t>
  </si>
  <si>
    <t>누마베</t>
  </si>
  <si>
    <t>沼部</t>
  </si>
  <si>
    <t>이케가미</t>
  </si>
  <si>
    <t>池上</t>
  </si>
  <si>
    <t>설비옵션</t>
    <phoneticPr fontId="1"/>
  </si>
  <si>
    <t>050-3188-7442</t>
    <phoneticPr fontId="1"/>
  </si>
  <si>
    <t>03-5908-2243</t>
    <phoneticPr fontId="1"/>
  </si>
  <si>
    <t>GTN</t>
    <phoneticPr fontId="1"/>
  </si>
  <si>
    <t>보증인필요없음,</t>
    <phoneticPr fontId="1"/>
  </si>
  <si>
    <t>에어컨,</t>
    <phoneticPr fontId="1"/>
  </si>
  <si>
    <t>2층이상,</t>
    <phoneticPr fontId="1"/>
  </si>
  <si>
    <t>한국에서신청가능,</t>
    <phoneticPr fontId="1"/>
  </si>
  <si>
    <t>워킹비자신청가능,</t>
    <phoneticPr fontId="1"/>
  </si>
  <si>
    <t>엘리베이터,</t>
    <phoneticPr fontId="1"/>
  </si>
  <si>
    <t>오토락,</t>
    <phoneticPr fontId="1"/>
  </si>
  <si>
    <t>화장실욕실분리,</t>
    <phoneticPr fontId="1"/>
  </si>
  <si>
    <t>가스렌지,</t>
    <phoneticPr fontId="1"/>
  </si>
  <si>
    <t>인덕션(IH),</t>
    <phoneticPr fontId="1"/>
  </si>
  <si>
    <t>실내세탁기,</t>
    <phoneticPr fontId="1"/>
  </si>
  <si>
    <t>옷장,</t>
    <phoneticPr fontId="1"/>
  </si>
  <si>
    <t>2인입주상담,</t>
    <phoneticPr fontId="1"/>
  </si>
  <si>
    <t>애완동물 가능,</t>
    <phoneticPr fontId="1"/>
  </si>
  <si>
    <t>GTN</t>
    <phoneticPr fontId="1"/>
  </si>
  <si>
    <t>03-3184-2362</t>
    <phoneticPr fontId="1"/>
  </si>
  <si>
    <t>03-5281-4841</t>
    <phoneticPr fontId="1"/>
  </si>
  <si>
    <t>03-5542-8875</t>
    <phoneticPr fontId="1"/>
  </si>
  <si>
    <t>03-5542-8876</t>
    <phoneticPr fontId="1"/>
  </si>
  <si>
    <t>WAKLUS</t>
    <phoneticPr fontId="1"/>
  </si>
  <si>
    <t>03-5981-8951</t>
    <phoneticPr fontId="1"/>
  </si>
  <si>
    <t xml:space="preserve"> 03-5981-8902</t>
    <phoneticPr fontId="1"/>
  </si>
  <si>
    <t>自社</t>
    <phoneticPr fontId="1"/>
  </si>
  <si>
    <t>青山メインランド</t>
    <rPh sb="0" eb="2">
      <t>アオヤマ</t>
    </rPh>
    <phoneticPr fontId="1"/>
  </si>
  <si>
    <t>03-5281-2362</t>
    <phoneticPr fontId="1"/>
  </si>
  <si>
    <t>03-5281-5333</t>
    <phoneticPr fontId="1"/>
  </si>
  <si>
    <t>エムズコミュニケーション</t>
    <phoneticPr fontId="1"/>
  </si>
  <si>
    <t>03-3770-3000</t>
    <phoneticPr fontId="1"/>
  </si>
  <si>
    <t>03-3770-4555</t>
    <phoneticPr fontId="1"/>
  </si>
  <si>
    <t>ハウスポート</t>
  </si>
  <si>
    <t>03-3366-6666</t>
    <phoneticPr fontId="1"/>
  </si>
  <si>
    <t>03-5338-7327</t>
    <phoneticPr fontId="1"/>
  </si>
  <si>
    <t>アートアベニュー</t>
    <phoneticPr fontId="1"/>
  </si>
  <si>
    <t>03-5339-0555</t>
    <phoneticPr fontId="1"/>
  </si>
  <si>
    <t>03-5339-0556</t>
    <phoneticPr fontId="1"/>
  </si>
  <si>
    <t>川崎市</t>
    <rPh sb="0" eb="2">
      <t>カワサキ</t>
    </rPh>
    <rPh sb="2" eb="3">
      <t>シ</t>
    </rPh>
    <phoneticPr fontId="1"/>
  </si>
  <si>
    <t>銀座線</t>
    <phoneticPr fontId="1"/>
  </si>
  <si>
    <t>日比谷線</t>
    <phoneticPr fontId="1"/>
  </si>
  <si>
    <t>浅草線</t>
    <phoneticPr fontId="1"/>
  </si>
  <si>
    <t>1999</t>
    <phoneticPr fontId="1"/>
  </si>
  <si>
    <t>있음</t>
    <phoneticPr fontId="1"/>
  </si>
  <si>
    <t>三菱UFJ</t>
    <rPh sb="0" eb="2">
      <t>ミツビシ</t>
    </rPh>
    <phoneticPr fontId="1"/>
  </si>
  <si>
    <t>042-526-5241</t>
    <phoneticPr fontId="1"/>
  </si>
  <si>
    <t>042-526-5245</t>
    <phoneticPr fontId="1"/>
  </si>
  <si>
    <t>10</t>
    <phoneticPr fontId="1"/>
  </si>
  <si>
    <t>12</t>
    <phoneticPr fontId="1"/>
  </si>
  <si>
    <t>三井不動産</t>
    <rPh sb="0" eb="5">
      <t>ミツイフドウ</t>
    </rPh>
    <phoneticPr fontId="1"/>
  </si>
  <si>
    <t>03-3392-3131</t>
    <phoneticPr fontId="1"/>
  </si>
  <si>
    <t>03-3398-7711</t>
    <phoneticPr fontId="1"/>
  </si>
  <si>
    <t>三井住友</t>
    <rPh sb="0" eb="4">
      <t>ミツイスミトモ</t>
    </rPh>
    <phoneticPr fontId="1"/>
  </si>
  <si>
    <t>042-528-8151</t>
    <phoneticPr fontId="1"/>
  </si>
  <si>
    <t>042-528-8152</t>
    <phoneticPr fontId="1"/>
  </si>
  <si>
    <r>
      <t>住友不動産販</t>
    </r>
    <r>
      <rPr>
        <sz val="10"/>
        <color rgb="FF000000"/>
        <rFont val="Corporate Logo Maru"/>
        <family val="3"/>
        <charset val="128"/>
      </rPr>
      <t>売</t>
    </r>
    <rPh sb="0" eb="7">
      <t>スミトモフ</t>
    </rPh>
    <phoneticPr fontId="1"/>
  </si>
  <si>
    <t>三井不動産</t>
    <rPh sb="0" eb="5">
      <t>ミツイフ</t>
    </rPh>
    <phoneticPr fontId="1"/>
  </si>
  <si>
    <t>2002</t>
    <phoneticPr fontId="1"/>
  </si>
  <si>
    <t>東急リバブル</t>
    <rPh sb="0" eb="2">
      <t>トウキュウ</t>
    </rPh>
    <phoneticPr fontId="1"/>
  </si>
  <si>
    <r>
      <t>0</t>
    </r>
    <r>
      <rPr>
        <sz val="10"/>
        <color rgb="FF000000"/>
        <rFont val="NanumBarunGothic Light"/>
        <family val="3"/>
        <charset val="129"/>
      </rPr>
      <t>422-21-6211</t>
    </r>
    <phoneticPr fontId="1"/>
  </si>
  <si>
    <r>
      <t>0</t>
    </r>
    <r>
      <rPr>
        <sz val="10"/>
        <color rgb="FF000000"/>
        <rFont val="NanumBarunGothic Light"/>
        <family val="3"/>
        <charset val="129"/>
      </rPr>
      <t>422-21-1598</t>
    </r>
    <phoneticPr fontId="1"/>
  </si>
  <si>
    <r>
      <t>大和</t>
    </r>
    <r>
      <rPr>
        <sz val="10"/>
        <color rgb="FF000000"/>
        <rFont val="Corporate Logo Maru"/>
        <family val="3"/>
        <charset val="128"/>
      </rPr>
      <t>・アクタス</t>
    </r>
    <rPh sb="0" eb="2">
      <t>ダイワ</t>
    </rPh>
    <phoneticPr fontId="1"/>
  </si>
  <si>
    <r>
      <t>0</t>
    </r>
    <r>
      <rPr>
        <sz val="10"/>
        <color rgb="FF000000"/>
        <rFont val="NanumBarunGothic Light"/>
        <family val="3"/>
        <charset val="129"/>
      </rPr>
      <t>3-5364-4900</t>
    </r>
    <phoneticPr fontId="1"/>
  </si>
  <si>
    <r>
      <t>0</t>
    </r>
    <r>
      <rPr>
        <sz val="10"/>
        <color rgb="FF000000"/>
        <rFont val="NanumBarunGothic Light"/>
        <family val="3"/>
        <charset val="129"/>
      </rPr>
      <t>3-5364-4805</t>
    </r>
    <phoneticPr fontId="1"/>
  </si>
  <si>
    <t>東宝ハウス</t>
    <rPh sb="0" eb="2">
      <t>トウホウ</t>
    </rPh>
    <phoneticPr fontId="1"/>
  </si>
  <si>
    <r>
      <t>0</t>
    </r>
    <r>
      <rPr>
        <sz val="10"/>
        <color rgb="FF000000"/>
        <rFont val="NanumBarunGothic Light"/>
        <family val="3"/>
        <charset val="129"/>
      </rPr>
      <t>42-325-0008</t>
    </r>
    <phoneticPr fontId="1"/>
  </si>
  <si>
    <r>
      <t>0</t>
    </r>
    <r>
      <rPr>
        <sz val="10"/>
        <color rgb="FF000000"/>
        <rFont val="NanumBarunGothic Light"/>
        <family val="3"/>
        <charset val="129"/>
      </rPr>
      <t>42-325-0086</t>
    </r>
    <phoneticPr fontId="1"/>
  </si>
  <si>
    <t>13</t>
    <phoneticPr fontId="1"/>
  </si>
  <si>
    <t>없음</t>
    <phoneticPr fontId="1"/>
  </si>
  <si>
    <r>
      <t>ARQア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NanumBarunGothic Light"/>
        <family val="2"/>
        <charset val="129"/>
      </rPr>
      <t>ク</t>
    </r>
    <phoneticPr fontId="1"/>
  </si>
  <si>
    <t>0422-70-3458</t>
    <phoneticPr fontId="1"/>
  </si>
  <si>
    <t>0422-70-3592</t>
    <phoneticPr fontId="1"/>
  </si>
  <si>
    <t>日本住宅流通</t>
    <rPh sb="0" eb="2">
      <t>ニホン</t>
    </rPh>
    <rPh sb="2" eb="4">
      <t>ジュウタク</t>
    </rPh>
    <rPh sb="4" eb="6">
      <t>リュウツウ</t>
    </rPh>
    <phoneticPr fontId="1"/>
  </si>
  <si>
    <t>042-676-0080</t>
    <phoneticPr fontId="1"/>
  </si>
  <si>
    <t>042-676-0056</t>
    <phoneticPr fontId="1"/>
  </si>
  <si>
    <t>シンクタウン</t>
    <phoneticPr fontId="1"/>
  </si>
  <si>
    <t>03-3391-2711</t>
    <phoneticPr fontId="1"/>
  </si>
  <si>
    <t>03-3391-2712</t>
    <phoneticPr fontId="1"/>
  </si>
  <si>
    <t>アクシア</t>
    <phoneticPr fontId="1"/>
  </si>
  <si>
    <t>03-5344-9184</t>
    <phoneticPr fontId="1"/>
  </si>
  <si>
    <t>2014</t>
    <phoneticPr fontId="1"/>
  </si>
  <si>
    <r>
      <t>住友林業ホ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NanumBarunGothic Light"/>
        <family val="2"/>
        <charset val="129"/>
      </rPr>
      <t>ムサ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NanumBarunGothic Light"/>
        <family val="2"/>
        <charset val="129"/>
      </rPr>
      <t>ビス</t>
    </r>
    <rPh sb="0" eb="4">
      <t>スミトモリンギョ</t>
    </rPh>
    <phoneticPr fontId="1"/>
  </si>
  <si>
    <t>042-352-3521</t>
    <phoneticPr fontId="1"/>
  </si>
  <si>
    <t>殖産不動産</t>
    <rPh sb="0" eb="2">
      <t>ショクサン</t>
    </rPh>
    <rPh sb="2" eb="5">
      <t>フドウサ</t>
    </rPh>
    <phoneticPr fontId="1"/>
  </si>
  <si>
    <t>0422-21-3411</t>
    <phoneticPr fontId="1"/>
  </si>
  <si>
    <t>0422-21-3412</t>
    <phoneticPr fontId="1"/>
  </si>
  <si>
    <t>ケンハウジング</t>
    <phoneticPr fontId="1"/>
  </si>
  <si>
    <t>03-3424-8111</t>
    <phoneticPr fontId="1"/>
  </si>
  <si>
    <t>03-3424-8112</t>
    <phoneticPr fontId="1"/>
  </si>
  <si>
    <t>（</t>
    <phoneticPr fontId="1"/>
  </si>
  <si>
    <t>)</t>
    <phoneticPr fontId="1"/>
  </si>
  <si>
    <t>山手線</t>
    <rPh sb="0" eb="3">
      <t>ヤマノ</t>
    </rPh>
    <phoneticPr fontId="1"/>
  </si>
  <si>
    <t>9</t>
    <phoneticPr fontId="1"/>
  </si>
  <si>
    <t>5</t>
    <phoneticPr fontId="1"/>
  </si>
  <si>
    <t>한글</t>
    <phoneticPr fontId="1"/>
  </si>
  <si>
    <r>
      <rPr>
        <sz val="10"/>
        <color rgb="FF000000"/>
        <rFont val="굴림"/>
        <family val="3"/>
        <charset val="129"/>
      </rPr>
      <t>일본어</t>
    </r>
    <phoneticPr fontId="1"/>
  </si>
  <si>
    <t>아오가시마무라</t>
    <phoneticPr fontId="1"/>
  </si>
  <si>
    <t>青ヶ島村</t>
  </si>
  <si>
    <t>JR야마노테센</t>
    <phoneticPr fontId="1"/>
  </si>
  <si>
    <t>오오사키</t>
    <phoneticPr fontId="1"/>
  </si>
  <si>
    <t>아키노시마</t>
    <phoneticPr fontId="1"/>
  </si>
  <si>
    <t>昭島市</t>
  </si>
  <si>
    <t>JR소부센</t>
    <phoneticPr fontId="1"/>
  </si>
  <si>
    <t>고탄다</t>
    <phoneticPr fontId="1"/>
  </si>
  <si>
    <t>아키루노시</t>
    <phoneticPr fontId="1"/>
  </si>
  <si>
    <t>あきる野市</t>
  </si>
  <si>
    <t>JR오메센</t>
    <phoneticPr fontId="1"/>
  </si>
  <si>
    <t>메구로</t>
    <phoneticPr fontId="1"/>
  </si>
  <si>
    <t>아다치구</t>
    <phoneticPr fontId="1"/>
  </si>
  <si>
    <t>足立区</t>
  </si>
  <si>
    <t>JR추오센</t>
    <phoneticPr fontId="1"/>
  </si>
  <si>
    <t>에비스</t>
    <phoneticPr fontId="1"/>
  </si>
  <si>
    <t>아라카와구</t>
    <phoneticPr fontId="1"/>
  </si>
  <si>
    <t>荒川区</t>
  </si>
  <si>
    <t>JR케이힌토호쿠센</t>
    <phoneticPr fontId="1"/>
  </si>
  <si>
    <t>시부야</t>
    <phoneticPr fontId="1"/>
  </si>
  <si>
    <t>이타바시구</t>
    <phoneticPr fontId="1"/>
  </si>
  <si>
    <t>板橋区</t>
  </si>
  <si>
    <t>JR난부센</t>
    <phoneticPr fontId="1"/>
  </si>
  <si>
    <t>하라주쿠</t>
    <phoneticPr fontId="1"/>
  </si>
  <si>
    <t>이나기시</t>
    <phoneticPr fontId="1"/>
  </si>
  <si>
    <t>稲城市</t>
  </si>
  <si>
    <t>JR사이쿄센</t>
    <phoneticPr fontId="1"/>
  </si>
  <si>
    <t>요요기</t>
    <phoneticPr fontId="1"/>
  </si>
  <si>
    <t>에도가와구</t>
    <phoneticPr fontId="1"/>
  </si>
  <si>
    <t>江戸川区</t>
  </si>
  <si>
    <t>JR추오혼센</t>
    <phoneticPr fontId="1"/>
  </si>
  <si>
    <t>신주쿠</t>
    <phoneticPr fontId="1"/>
  </si>
  <si>
    <t>오메시</t>
    <phoneticPr fontId="1"/>
  </si>
  <si>
    <t>青梅市</t>
  </si>
  <si>
    <t>JR죠반센</t>
    <phoneticPr fontId="1"/>
  </si>
  <si>
    <t>신오쿠보</t>
    <phoneticPr fontId="1"/>
  </si>
  <si>
    <t>오시마마치</t>
    <phoneticPr fontId="1"/>
  </si>
  <si>
    <t>大島町</t>
  </si>
  <si>
    <t>JR이츠카이치센</t>
    <phoneticPr fontId="1"/>
  </si>
  <si>
    <t>다카다노바바</t>
    <phoneticPr fontId="1"/>
  </si>
  <si>
    <t>오오타구</t>
    <phoneticPr fontId="1"/>
  </si>
  <si>
    <t>大田区</t>
  </si>
  <si>
    <t>JR쇼난신주쿠라인</t>
    <phoneticPr fontId="1"/>
  </si>
  <si>
    <t>메지로</t>
    <phoneticPr fontId="1"/>
  </si>
  <si>
    <t>오가사와라무라</t>
    <phoneticPr fontId="1"/>
  </si>
  <si>
    <t>小笠原村</t>
  </si>
  <si>
    <t>JR케이요센</t>
    <phoneticPr fontId="1"/>
  </si>
  <si>
    <t>이케부쿠로</t>
    <phoneticPr fontId="1"/>
  </si>
  <si>
    <t>카츠시카구</t>
    <phoneticPr fontId="1"/>
  </si>
  <si>
    <t>葛飾区</t>
  </si>
  <si>
    <t>JR하치코센</t>
    <phoneticPr fontId="1"/>
  </si>
  <si>
    <t>八高線</t>
    <phoneticPr fontId="1"/>
  </si>
  <si>
    <t>오오츠카</t>
    <phoneticPr fontId="1"/>
  </si>
  <si>
    <t>키타구</t>
    <phoneticPr fontId="1"/>
  </si>
  <si>
    <t>北区</t>
  </si>
  <si>
    <t>JR요코하마센</t>
    <phoneticPr fontId="1"/>
  </si>
  <si>
    <t>스가모</t>
    <phoneticPr fontId="1"/>
  </si>
  <si>
    <t>키요세시</t>
    <phoneticPr fontId="1"/>
  </si>
  <si>
    <t>清瀬市</t>
  </si>
  <si>
    <t>JR무사시노센</t>
    <phoneticPr fontId="1"/>
  </si>
  <si>
    <t>코마고메</t>
    <phoneticPr fontId="1"/>
  </si>
  <si>
    <t>쿠니타치시</t>
    <phoneticPr fontId="1"/>
  </si>
  <si>
    <t>国立市</t>
  </si>
  <si>
    <t>타바타</t>
    <phoneticPr fontId="1"/>
  </si>
  <si>
    <t>코우즈시마무라</t>
    <phoneticPr fontId="1"/>
  </si>
  <si>
    <t>神津島村</t>
  </si>
  <si>
    <t>JR요코스카센</t>
    <phoneticPr fontId="1"/>
  </si>
  <si>
    <t>니시닛뽀리</t>
    <phoneticPr fontId="1"/>
  </si>
  <si>
    <t>코토구</t>
    <phoneticPr fontId="1"/>
  </si>
  <si>
    <t>江東区</t>
  </si>
  <si>
    <t>JR토호쿠혼센</t>
    <phoneticPr fontId="1"/>
  </si>
  <si>
    <t>우구이스타니</t>
    <phoneticPr fontId="1"/>
  </si>
  <si>
    <t>코가네이시</t>
    <phoneticPr fontId="1"/>
  </si>
  <si>
    <t>小金井市</t>
  </si>
  <si>
    <t>JR토카이도혼센</t>
    <phoneticPr fontId="1"/>
  </si>
  <si>
    <t>우에노</t>
    <phoneticPr fontId="1"/>
  </si>
  <si>
    <t>고쿠분지시</t>
    <phoneticPr fontId="1"/>
  </si>
  <si>
    <t>国分寺市</t>
  </si>
  <si>
    <t>JR타카사키센</t>
    <phoneticPr fontId="1"/>
  </si>
  <si>
    <t>오카치마치</t>
    <phoneticPr fontId="1"/>
  </si>
  <si>
    <t>코다이라시</t>
    <phoneticPr fontId="1"/>
  </si>
  <si>
    <t>小平市</t>
  </si>
  <si>
    <t>JR소부추오센</t>
    <phoneticPr fontId="1"/>
  </si>
  <si>
    <t>아키하바라</t>
    <phoneticPr fontId="1"/>
  </si>
  <si>
    <t>코마에시</t>
    <phoneticPr fontId="1"/>
  </si>
  <si>
    <t>狛江市</t>
  </si>
  <si>
    <t>JR우에노토쿄라인</t>
    <phoneticPr fontId="1"/>
  </si>
  <si>
    <t>칸다</t>
    <phoneticPr fontId="1"/>
  </si>
  <si>
    <t>시나가와구</t>
    <phoneticPr fontId="1"/>
  </si>
  <si>
    <t>品川区</t>
  </si>
  <si>
    <t>세이부신주쿠센</t>
    <phoneticPr fontId="1"/>
  </si>
  <si>
    <t>도쿄</t>
    <phoneticPr fontId="1"/>
  </si>
  <si>
    <t>시부야구</t>
    <phoneticPr fontId="1"/>
  </si>
  <si>
    <t>渋谷区</t>
  </si>
  <si>
    <t>세이부이케부쿠로센</t>
    <phoneticPr fontId="1"/>
  </si>
  <si>
    <t>유라쿠쵸</t>
    <phoneticPr fontId="1"/>
  </si>
  <si>
    <t>신주쿠구</t>
    <phoneticPr fontId="1"/>
  </si>
  <si>
    <t>新宿区</t>
  </si>
  <si>
    <t>세이부하이지마센</t>
    <phoneticPr fontId="1"/>
  </si>
  <si>
    <t>신바시</t>
    <phoneticPr fontId="1"/>
  </si>
  <si>
    <t>스기나미구</t>
    <phoneticPr fontId="1"/>
  </si>
  <si>
    <t>杉並区</t>
  </si>
  <si>
    <t>세이부타마가와센</t>
    <phoneticPr fontId="1"/>
  </si>
  <si>
    <t>하마마츠쵸</t>
    <phoneticPr fontId="1"/>
  </si>
  <si>
    <t>스미다구</t>
    <phoneticPr fontId="1"/>
  </si>
  <si>
    <t>墨田区</t>
  </si>
  <si>
    <t>세이부코쿠분지센</t>
    <phoneticPr fontId="1"/>
  </si>
  <si>
    <t>타마치</t>
    <phoneticPr fontId="1"/>
  </si>
  <si>
    <t>세타가야구</t>
    <phoneticPr fontId="1"/>
  </si>
  <si>
    <t>世田谷区</t>
  </si>
  <si>
    <t>세이부유락쵸센</t>
    <phoneticPr fontId="1"/>
  </si>
  <si>
    <t>시나가와</t>
    <phoneticPr fontId="1"/>
  </si>
  <si>
    <t>타이토구</t>
    <phoneticPr fontId="1"/>
  </si>
  <si>
    <t>台東区</t>
  </si>
  <si>
    <t>세이부엔센</t>
    <phoneticPr fontId="1"/>
  </si>
  <si>
    <t>세이부신주쿠</t>
    <phoneticPr fontId="1"/>
  </si>
  <si>
    <t>타치카와시</t>
    <phoneticPr fontId="1"/>
  </si>
  <si>
    <t>立川市</t>
  </si>
  <si>
    <t>세이부토시마센</t>
    <phoneticPr fontId="1"/>
  </si>
  <si>
    <t>다카다노바바</t>
    <phoneticPr fontId="1"/>
  </si>
  <si>
    <t>타마시</t>
    <phoneticPr fontId="1"/>
  </si>
  <si>
    <t>多摩市</t>
  </si>
  <si>
    <t>세이부야마구치센</t>
    <phoneticPr fontId="1"/>
  </si>
  <si>
    <t>시모오치아이</t>
    <phoneticPr fontId="1"/>
  </si>
  <si>
    <t>추오구</t>
    <phoneticPr fontId="1"/>
  </si>
  <si>
    <t>中央区</t>
  </si>
  <si>
    <t>나카이</t>
    <phoneticPr fontId="1"/>
  </si>
  <si>
    <t>쵸후시</t>
    <phoneticPr fontId="1"/>
  </si>
  <si>
    <t>調布市</t>
  </si>
  <si>
    <t>아라이야쿠시마에</t>
    <phoneticPr fontId="1"/>
  </si>
  <si>
    <t>치요다구</t>
    <phoneticPr fontId="1"/>
  </si>
  <si>
    <t>千代田区</t>
  </si>
  <si>
    <t>누마부쿠로</t>
    <phoneticPr fontId="1"/>
  </si>
  <si>
    <t>토시마구</t>
    <phoneticPr fontId="1"/>
  </si>
  <si>
    <t>노가타</t>
    <phoneticPr fontId="1"/>
  </si>
  <si>
    <t>토시마무라</t>
    <phoneticPr fontId="1"/>
  </si>
  <si>
    <t>利島村</t>
  </si>
  <si>
    <t>토리츠카세이</t>
    <phoneticPr fontId="1"/>
  </si>
  <si>
    <t>나카노구</t>
    <phoneticPr fontId="1"/>
  </si>
  <si>
    <t>中野区</t>
  </si>
  <si>
    <t>사기노미야</t>
    <phoneticPr fontId="1"/>
  </si>
  <si>
    <t>니이지마무라</t>
    <phoneticPr fontId="1"/>
  </si>
  <si>
    <t>新島村</t>
  </si>
  <si>
    <t>시모이구사</t>
    <phoneticPr fontId="1"/>
  </si>
  <si>
    <t>니시타마군오쿠타마마치</t>
    <phoneticPr fontId="1"/>
  </si>
  <si>
    <t>西多摩郡奥多摩町</t>
  </si>
  <si>
    <t>이오기</t>
    <phoneticPr fontId="1"/>
  </si>
  <si>
    <t>니시타마군히노데마치</t>
    <phoneticPr fontId="1"/>
  </si>
  <si>
    <t>西多摩郡日の出町</t>
  </si>
  <si>
    <t>카미이구사</t>
    <phoneticPr fontId="1"/>
  </si>
  <si>
    <t>니시타마군히노하라무라</t>
    <phoneticPr fontId="1"/>
  </si>
  <si>
    <t>西多摩郡檜原村</t>
  </si>
  <si>
    <t>케이오센</t>
    <phoneticPr fontId="1"/>
  </si>
  <si>
    <t>京王線</t>
    <phoneticPr fontId="1"/>
  </si>
  <si>
    <t>카미샤쿠지</t>
    <phoneticPr fontId="1"/>
  </si>
  <si>
    <t>니시타마군미즈호마치</t>
    <phoneticPr fontId="1"/>
  </si>
  <si>
    <t>西多摩郡瑞穂町</t>
  </si>
  <si>
    <t>케이오이노카시라센</t>
    <phoneticPr fontId="1"/>
  </si>
  <si>
    <t>京王井の頭線</t>
    <phoneticPr fontId="1"/>
  </si>
  <si>
    <t>무사시세키</t>
    <phoneticPr fontId="1"/>
  </si>
  <si>
    <t>니시토쿄시</t>
    <phoneticPr fontId="1"/>
  </si>
  <si>
    <t>西東京市</t>
  </si>
  <si>
    <t>케이오사가미하라센</t>
    <phoneticPr fontId="1"/>
  </si>
  <si>
    <t>히가시후시미</t>
    <phoneticPr fontId="1"/>
  </si>
  <si>
    <t>네리마구</t>
    <phoneticPr fontId="1"/>
  </si>
  <si>
    <t>練馬区</t>
  </si>
  <si>
    <t>케이오타카오센</t>
    <phoneticPr fontId="1"/>
  </si>
  <si>
    <t>세이부야기사와</t>
    <phoneticPr fontId="1"/>
  </si>
  <si>
    <t>하치오지시</t>
    <phoneticPr fontId="1"/>
  </si>
  <si>
    <t>八王子市</t>
  </si>
  <si>
    <t>케이오신센</t>
    <phoneticPr fontId="1"/>
  </si>
  <si>
    <t>타나시</t>
    <phoneticPr fontId="1"/>
  </si>
  <si>
    <t>하치죠지마하치죠마치</t>
    <phoneticPr fontId="1"/>
  </si>
  <si>
    <t>八丈島八丈町</t>
  </si>
  <si>
    <t>케이오도부츠엔센</t>
    <phoneticPr fontId="1"/>
  </si>
  <si>
    <t>하나코가네이</t>
    <phoneticPr fontId="1"/>
  </si>
  <si>
    <t>하무라시</t>
    <phoneticPr fontId="1"/>
  </si>
  <si>
    <t>羽村市</t>
  </si>
  <si>
    <t>토큐오오이마치센</t>
    <phoneticPr fontId="1"/>
  </si>
  <si>
    <t>코다이라</t>
    <phoneticPr fontId="1"/>
  </si>
  <si>
    <t>히가시쿠루메시</t>
    <phoneticPr fontId="1"/>
  </si>
  <si>
    <t>東久留米市</t>
  </si>
  <si>
    <t>토큐이케가미센</t>
    <phoneticPr fontId="1"/>
  </si>
  <si>
    <t>쿠메가와</t>
    <phoneticPr fontId="1"/>
  </si>
  <si>
    <t>히가시무라야마시</t>
    <phoneticPr fontId="1"/>
  </si>
  <si>
    <t>東村山市</t>
  </si>
  <si>
    <t>토큐세타가야센</t>
    <phoneticPr fontId="1"/>
  </si>
  <si>
    <t>히가시무라야마</t>
    <phoneticPr fontId="1"/>
  </si>
  <si>
    <t>히가시야마토시</t>
    <phoneticPr fontId="1"/>
  </si>
  <si>
    <t>東大和市</t>
  </si>
  <si>
    <t>토큐덴엔토시센</t>
    <phoneticPr fontId="1"/>
  </si>
  <si>
    <t>토쵸마에</t>
    <phoneticPr fontId="1"/>
  </si>
  <si>
    <t>히노시</t>
    <phoneticPr fontId="1"/>
  </si>
  <si>
    <t>日野市</t>
  </si>
  <si>
    <t>토큐토요코센</t>
    <phoneticPr fontId="1"/>
  </si>
  <si>
    <t>신주쿠니시구치</t>
    <phoneticPr fontId="1"/>
  </si>
  <si>
    <t>후츄시</t>
    <phoneticPr fontId="1"/>
  </si>
  <si>
    <t>府中市</t>
  </si>
  <si>
    <t>토큐메구로센</t>
    <phoneticPr fontId="1"/>
  </si>
  <si>
    <t>히가시신주쿠</t>
    <phoneticPr fontId="1"/>
  </si>
  <si>
    <t>훗사시</t>
    <phoneticPr fontId="1"/>
  </si>
  <si>
    <t>福生市</t>
  </si>
  <si>
    <t>토큐타마가와센</t>
    <phoneticPr fontId="1"/>
  </si>
  <si>
    <t>와카마츠카와다</t>
    <phoneticPr fontId="1"/>
  </si>
  <si>
    <t>분쿄구</t>
    <phoneticPr fontId="1"/>
  </si>
  <si>
    <t>文京区</t>
  </si>
  <si>
    <t>토에이 오오에도센</t>
    <phoneticPr fontId="1"/>
  </si>
  <si>
    <t>우시고메야나기쵸</t>
    <phoneticPr fontId="1"/>
  </si>
  <si>
    <t>마치다시</t>
    <phoneticPr fontId="1"/>
  </si>
  <si>
    <t>町田市</t>
  </si>
  <si>
    <t>토에이 아라카와센</t>
    <phoneticPr fontId="1"/>
  </si>
  <si>
    <t>우시고메카구라자카</t>
    <phoneticPr fontId="1"/>
  </si>
  <si>
    <t>미쿠라지마무라</t>
    <phoneticPr fontId="1"/>
  </si>
  <si>
    <t>御蔵島村</t>
  </si>
  <si>
    <t>토에이 미타센</t>
    <phoneticPr fontId="1"/>
  </si>
  <si>
    <t>이이다바시</t>
    <phoneticPr fontId="1"/>
  </si>
  <si>
    <t>미타카시</t>
    <phoneticPr fontId="1"/>
  </si>
  <si>
    <t>三鷹市</t>
  </si>
  <si>
    <t>토에이 신주쿠센</t>
    <phoneticPr fontId="1"/>
  </si>
  <si>
    <t>카스가</t>
    <phoneticPr fontId="1"/>
  </si>
  <si>
    <t>미나토구</t>
    <phoneticPr fontId="1"/>
  </si>
  <si>
    <t>港区</t>
  </si>
  <si>
    <t>토에이 아사쿠사센</t>
    <phoneticPr fontId="1"/>
  </si>
  <si>
    <t>혼고산쵸메</t>
    <phoneticPr fontId="1"/>
  </si>
  <si>
    <t>미야케지마미야케무라</t>
    <phoneticPr fontId="1"/>
  </si>
  <si>
    <t>三宅島三宅村</t>
  </si>
  <si>
    <t>토에이 닛뽀리토네리라이나</t>
    <phoneticPr fontId="1"/>
  </si>
  <si>
    <t>우에노오카치마치</t>
    <phoneticPr fontId="1"/>
  </si>
  <si>
    <t>무사시노시</t>
    <phoneticPr fontId="1"/>
  </si>
  <si>
    <t>武蔵野市</t>
  </si>
  <si>
    <t>토부이세자키센</t>
    <phoneticPr fontId="1"/>
  </si>
  <si>
    <t>신오카치마치</t>
    <phoneticPr fontId="1"/>
  </si>
  <si>
    <t>무사시무라야마시</t>
    <phoneticPr fontId="1"/>
  </si>
  <si>
    <t>武蔵村山市</t>
  </si>
  <si>
    <t>토부토죠센</t>
    <phoneticPr fontId="1"/>
  </si>
  <si>
    <t>쿠라마에</t>
    <phoneticPr fontId="1"/>
  </si>
  <si>
    <t>메구로구</t>
    <phoneticPr fontId="1"/>
  </si>
  <si>
    <t>目黒区</t>
  </si>
  <si>
    <t>토부카메이도센</t>
    <phoneticPr fontId="1"/>
  </si>
  <si>
    <t>료코쿠</t>
    <phoneticPr fontId="1"/>
  </si>
  <si>
    <t>치바켄</t>
    <phoneticPr fontId="1"/>
  </si>
  <si>
    <t>千葉県</t>
    <phoneticPr fontId="1"/>
  </si>
  <si>
    <t>토부다이시센</t>
    <phoneticPr fontId="1"/>
  </si>
  <si>
    <t>모리시타</t>
    <phoneticPr fontId="1"/>
  </si>
  <si>
    <t>후나바시시</t>
    <phoneticPr fontId="1"/>
  </si>
  <si>
    <t>船橋市</t>
    <phoneticPr fontId="1"/>
  </si>
  <si>
    <t>케이세이혼센</t>
    <phoneticPr fontId="1"/>
  </si>
  <si>
    <t>키요스미시라카와</t>
    <phoneticPr fontId="1"/>
  </si>
  <si>
    <t>가와사키시</t>
    <phoneticPr fontId="1"/>
  </si>
  <si>
    <t>케이세이오시아게센</t>
    <phoneticPr fontId="1"/>
  </si>
  <si>
    <t>몬젠나카쵸</t>
    <phoneticPr fontId="1"/>
  </si>
  <si>
    <t>사이타마</t>
    <phoneticPr fontId="1"/>
  </si>
  <si>
    <t>埼玉県</t>
    <phoneticPr fontId="1"/>
  </si>
  <si>
    <t>케이세이카나마치센</t>
    <phoneticPr fontId="1"/>
  </si>
  <si>
    <t>츠키시마</t>
    <phoneticPr fontId="1"/>
  </si>
  <si>
    <t>토다시</t>
    <phoneticPr fontId="1"/>
  </si>
  <si>
    <t>戸田市</t>
    <phoneticPr fontId="1"/>
  </si>
  <si>
    <t>케이큐혼센</t>
    <phoneticPr fontId="1"/>
  </si>
  <si>
    <t>카치도키</t>
    <phoneticPr fontId="1"/>
  </si>
  <si>
    <t>사이타마시</t>
    <phoneticPr fontId="1"/>
  </si>
  <si>
    <t>さいたま市</t>
    <rPh sb="4" eb="5">
      <t>シ</t>
    </rPh>
    <phoneticPr fontId="1"/>
  </si>
  <si>
    <t>케이큐쿠코센</t>
    <phoneticPr fontId="1"/>
  </si>
  <si>
    <t>오치아이미나미나가사키</t>
    <phoneticPr fontId="1"/>
  </si>
  <si>
    <t>落合南長崎</t>
    <phoneticPr fontId="1"/>
  </si>
  <si>
    <t>카나가와</t>
    <phoneticPr fontId="1"/>
  </si>
  <si>
    <t>神奈川県</t>
    <rPh sb="0" eb="4">
      <t>カナガ</t>
    </rPh>
    <phoneticPr fontId="1"/>
  </si>
  <si>
    <t>오다큐센</t>
    <phoneticPr fontId="1"/>
  </si>
  <si>
    <t>아케보노바시</t>
    <phoneticPr fontId="1"/>
  </si>
  <si>
    <t>오다큐타마가와센</t>
    <phoneticPr fontId="1"/>
  </si>
  <si>
    <t>니시와세다</t>
    <phoneticPr fontId="1"/>
  </si>
  <si>
    <t>신주쿠교엔마에</t>
    <phoneticPr fontId="1"/>
  </si>
  <si>
    <t>토쿄모노레루하네다센</t>
    <phoneticPr fontId="1"/>
  </si>
  <si>
    <t>신주쿠산쵸메</t>
    <phoneticPr fontId="1"/>
  </si>
  <si>
    <t>오오쿠보</t>
    <phoneticPr fontId="1"/>
  </si>
  <si>
    <t>타마모노레루</t>
    <phoneticPr fontId="1"/>
  </si>
  <si>
    <t>오오미야</t>
    <phoneticPr fontId="1"/>
  </si>
  <si>
    <t>츠쿠바</t>
    <phoneticPr fontId="1"/>
  </si>
  <si>
    <t>西武池袋線</t>
    <phoneticPr fontId="1"/>
  </si>
  <si>
    <t>후지미다이</t>
    <phoneticPr fontId="1"/>
  </si>
  <si>
    <t>富士見台</t>
    <phoneticPr fontId="1"/>
  </si>
  <si>
    <t>유리카모메센</t>
    <phoneticPr fontId="1"/>
  </si>
  <si>
    <t>나카무라바시</t>
    <phoneticPr fontId="1"/>
  </si>
  <si>
    <t>中村橋</t>
    <phoneticPr fontId="1"/>
  </si>
  <si>
    <t>린카이센</t>
    <phoneticPr fontId="1"/>
  </si>
  <si>
    <t>東急大井町線</t>
    <phoneticPr fontId="1"/>
  </si>
  <si>
    <t>카미노게</t>
    <phoneticPr fontId="1"/>
  </si>
  <si>
    <t>上野毛</t>
    <phoneticPr fontId="1"/>
  </si>
  <si>
    <t>JR소부추오센</t>
    <phoneticPr fontId="1"/>
  </si>
  <si>
    <t>総武中央線</t>
    <phoneticPr fontId="1"/>
  </si>
  <si>
    <t>토도로키</t>
    <phoneticPr fontId="1"/>
  </si>
  <si>
    <t>等々力</t>
    <phoneticPr fontId="1"/>
  </si>
  <si>
    <t>토부스카이트리라인</t>
    <phoneticPr fontId="1"/>
  </si>
  <si>
    <t>東武スカイツリーライン</t>
    <phoneticPr fontId="1"/>
  </si>
  <si>
    <t>東急田園都市線</t>
    <phoneticPr fontId="1"/>
  </si>
  <si>
    <t>요가</t>
    <phoneticPr fontId="1"/>
  </si>
  <si>
    <t>用賀</t>
    <phoneticPr fontId="1"/>
  </si>
  <si>
    <t>후타고타마가와</t>
    <phoneticPr fontId="1"/>
  </si>
  <si>
    <t>二子玉川</t>
    <phoneticPr fontId="1"/>
  </si>
  <si>
    <t>우츠노미야센</t>
    <phoneticPr fontId="1"/>
  </si>
  <si>
    <t>宇都宮線</t>
    <phoneticPr fontId="1"/>
  </si>
  <si>
    <t>小田急線</t>
    <phoneticPr fontId="1"/>
  </si>
  <si>
    <t>시모키타자와</t>
    <phoneticPr fontId="1"/>
  </si>
  <si>
    <t>下北沢</t>
    <phoneticPr fontId="1"/>
  </si>
  <si>
    <t>다이타바시</t>
    <phoneticPr fontId="1"/>
  </si>
  <si>
    <t>代田橋</t>
    <phoneticPr fontId="1"/>
  </si>
  <si>
    <t>코마자와다이가쿠</t>
    <phoneticPr fontId="1"/>
  </si>
  <si>
    <t>駒沢大学</t>
    <phoneticPr fontId="1"/>
  </si>
  <si>
    <t>산겐자야</t>
    <phoneticPr fontId="1"/>
  </si>
  <si>
    <t>三軒茶屋</t>
    <phoneticPr fontId="1"/>
  </si>
  <si>
    <t>하치만야마</t>
    <phoneticPr fontId="1"/>
  </si>
  <si>
    <t>八幡山</t>
    <phoneticPr fontId="1"/>
  </si>
  <si>
    <t>로카코엔</t>
    <phoneticPr fontId="1"/>
  </si>
  <si>
    <t>芦花公園</t>
    <phoneticPr fontId="1"/>
  </si>
  <si>
    <t>카미키타자와</t>
    <phoneticPr fontId="1"/>
  </si>
  <si>
    <t>上北沢</t>
    <phoneticPr fontId="1"/>
  </si>
  <si>
    <t>総武中央線</t>
  </si>
  <si>
    <t>나카노</t>
    <phoneticPr fontId="1"/>
  </si>
  <si>
    <t>中野</t>
    <phoneticPr fontId="1"/>
  </si>
  <si>
    <t>신코이와</t>
    <phoneticPr fontId="1"/>
  </si>
  <si>
    <t>코이와</t>
    <phoneticPr fontId="1"/>
  </si>
  <si>
    <t>니시마고메</t>
    <phoneticPr fontId="1"/>
  </si>
  <si>
    <t>마고메</t>
    <phoneticPr fontId="1"/>
  </si>
  <si>
    <t>大江戸線</t>
    <phoneticPr fontId="1"/>
  </si>
  <si>
    <t>신에고타</t>
    <phoneticPr fontId="1"/>
  </si>
  <si>
    <t>新江古田</t>
    <phoneticPr fontId="1"/>
  </si>
  <si>
    <t>西武池袋線</t>
    <phoneticPr fontId="1"/>
  </si>
  <si>
    <t>사쿠라다이</t>
    <phoneticPr fontId="1"/>
  </si>
  <si>
    <t>桜台</t>
    <phoneticPr fontId="1"/>
  </si>
  <si>
    <t>総武中央線</t>
    <phoneticPr fontId="1"/>
  </si>
  <si>
    <t>니시오기쿠보</t>
    <phoneticPr fontId="1"/>
  </si>
  <si>
    <t>西荻窪</t>
    <phoneticPr fontId="1"/>
  </si>
  <si>
    <t>오기쿠보</t>
    <phoneticPr fontId="1"/>
  </si>
  <si>
    <t>荻窪</t>
    <phoneticPr fontId="1"/>
  </si>
  <si>
    <t>丸ノ内線</t>
    <phoneticPr fontId="1"/>
  </si>
  <si>
    <t>신코엔지</t>
    <phoneticPr fontId="1"/>
  </si>
  <si>
    <t>新高円寺</t>
    <phoneticPr fontId="1"/>
  </si>
  <si>
    <t>호난쵸</t>
    <phoneticPr fontId="1"/>
  </si>
  <si>
    <t>方南町</t>
    <phoneticPr fontId="1"/>
  </si>
  <si>
    <t>総武線</t>
    <phoneticPr fontId="1"/>
  </si>
  <si>
    <t>츠다누마</t>
    <phoneticPr fontId="1"/>
  </si>
  <si>
    <r>
      <rPr>
        <sz val="10"/>
        <color rgb="FF000000"/>
        <rFont val="굴림"/>
        <family val="3"/>
        <charset val="129"/>
      </rPr>
      <t>토부스카이트리라인</t>
    </r>
    <phoneticPr fontId="1"/>
  </si>
  <si>
    <t>우메지마</t>
    <phoneticPr fontId="1"/>
  </si>
  <si>
    <t>梅島</t>
    <phoneticPr fontId="1"/>
  </si>
  <si>
    <t>東武伊勢崎線</t>
    <phoneticPr fontId="1"/>
  </si>
  <si>
    <t>고탄노</t>
    <phoneticPr fontId="1"/>
  </si>
  <si>
    <t>五反野</t>
    <phoneticPr fontId="1"/>
  </si>
  <si>
    <t>亀戸水神</t>
  </si>
  <si>
    <t>参宮橋</t>
  </si>
  <si>
    <t>千歳烏山</t>
  </si>
  <si>
    <t>가와사키</t>
    <phoneticPr fontId="1"/>
  </si>
  <si>
    <t>케이큐가와사키</t>
    <phoneticPr fontId="1"/>
  </si>
  <si>
    <t>카마타</t>
    <phoneticPr fontId="1"/>
  </si>
  <si>
    <t>케이큐카마타</t>
    <phoneticPr fontId="1"/>
  </si>
  <si>
    <t>오오이즈미가쿠엔</t>
    <phoneticPr fontId="1"/>
  </si>
  <si>
    <t>에고다</t>
    <phoneticPr fontId="1"/>
  </si>
  <si>
    <t>江古田</t>
    <phoneticPr fontId="1"/>
  </si>
  <si>
    <t>大江戸線</t>
    <phoneticPr fontId="1"/>
  </si>
  <si>
    <t>신에고다</t>
    <phoneticPr fontId="1"/>
  </si>
  <si>
    <t>네리마카스가쵸</t>
    <phoneticPr fontId="1"/>
  </si>
  <si>
    <t>練馬春日町</t>
    <phoneticPr fontId="1"/>
  </si>
  <si>
    <t>히카리가오카</t>
    <phoneticPr fontId="1"/>
  </si>
  <si>
    <t>光が丘</t>
    <phoneticPr fontId="1"/>
  </si>
  <si>
    <t>学芸大学</t>
  </si>
  <si>
    <t>中目黒</t>
  </si>
  <si>
    <t>綾瀬</t>
  </si>
  <si>
    <t>小伝馬町</t>
  </si>
  <si>
    <t>代々木上原</t>
  </si>
  <si>
    <t>代々木公園</t>
  </si>
  <si>
    <t>西武池袋線</t>
    <phoneticPr fontId="1"/>
  </si>
  <si>
    <t>히가시나가사키</t>
    <phoneticPr fontId="1"/>
  </si>
  <si>
    <t>東長崎</t>
    <phoneticPr fontId="1"/>
  </si>
  <si>
    <t>니시신주쿠고쵸메</t>
    <phoneticPr fontId="1"/>
  </si>
  <si>
    <t>西新宿五丁目</t>
    <phoneticPr fontId="1"/>
  </si>
  <si>
    <t>丸ノ内線</t>
    <phoneticPr fontId="1"/>
  </si>
  <si>
    <t>니시신주쿠</t>
    <phoneticPr fontId="1"/>
  </si>
  <si>
    <t>西新宿</t>
    <phoneticPr fontId="1"/>
  </si>
  <si>
    <t>네리마</t>
    <phoneticPr fontId="1"/>
  </si>
  <si>
    <t>練馬</t>
    <phoneticPr fontId="1"/>
  </si>
  <si>
    <t>銀座線</t>
    <phoneticPr fontId="1"/>
  </si>
  <si>
    <t>이나리쵸</t>
    <phoneticPr fontId="1"/>
  </si>
  <si>
    <t>稲荷町</t>
    <phoneticPr fontId="1"/>
  </si>
  <si>
    <t>타하라쵸</t>
    <phoneticPr fontId="1"/>
  </si>
  <si>
    <t>田原町</t>
    <phoneticPr fontId="1"/>
  </si>
  <si>
    <t>新宿線</t>
    <phoneticPr fontId="1"/>
  </si>
  <si>
    <t>하마쵸</t>
    <phoneticPr fontId="1"/>
  </si>
  <si>
    <t>浜町</t>
    <phoneticPr fontId="1"/>
  </si>
  <si>
    <t>都電荒川線</t>
    <phoneticPr fontId="1"/>
  </si>
  <si>
    <t>코신즈카</t>
    <phoneticPr fontId="1"/>
  </si>
  <si>
    <t>庚申塚</t>
    <phoneticPr fontId="1"/>
  </si>
  <si>
    <t>三田線</t>
    <phoneticPr fontId="1"/>
  </si>
  <si>
    <t>니시스가모</t>
    <phoneticPr fontId="1"/>
  </si>
  <si>
    <t>西巣鴨</t>
    <phoneticPr fontId="1"/>
  </si>
  <si>
    <t>이타바시쿠약쇼마에</t>
    <phoneticPr fontId="1"/>
  </si>
  <si>
    <t>板橋区役所前</t>
    <phoneticPr fontId="1"/>
  </si>
  <si>
    <t>이타바시혼쵸</t>
    <phoneticPr fontId="1"/>
  </si>
  <si>
    <t>板橋本町</t>
    <phoneticPr fontId="1"/>
  </si>
  <si>
    <t>日比谷線</t>
    <phoneticPr fontId="1"/>
  </si>
  <si>
    <t>이리야</t>
    <phoneticPr fontId="1"/>
  </si>
  <si>
    <t>入谷</t>
    <phoneticPr fontId="1"/>
  </si>
  <si>
    <t>総武線</t>
    <phoneticPr fontId="1"/>
  </si>
  <si>
    <t>아사쿠사바시</t>
    <phoneticPr fontId="1"/>
  </si>
  <si>
    <t>浅草橋</t>
    <phoneticPr fontId="1"/>
  </si>
  <si>
    <t>시바코우엔</t>
    <phoneticPr fontId="1"/>
  </si>
  <si>
    <t>芝公園</t>
    <phoneticPr fontId="1"/>
  </si>
  <si>
    <t>浅草線</t>
    <phoneticPr fontId="1"/>
  </si>
  <si>
    <t>다이몬</t>
    <phoneticPr fontId="1"/>
  </si>
  <si>
    <t>大門</t>
    <phoneticPr fontId="1"/>
  </si>
  <si>
    <t>아사쿠사</t>
    <phoneticPr fontId="1"/>
  </si>
  <si>
    <t>浅草</t>
    <phoneticPr fontId="1"/>
  </si>
  <si>
    <t>혼조아즈마바시</t>
    <phoneticPr fontId="1"/>
  </si>
  <si>
    <t>本所吾妻橋</t>
    <phoneticPr fontId="1"/>
  </si>
  <si>
    <t>나카노신바시</t>
    <phoneticPr fontId="1"/>
  </si>
  <si>
    <t>中野新橋</t>
    <phoneticPr fontId="1"/>
  </si>
  <si>
    <t>나카노후지미쵸</t>
    <phoneticPr fontId="1"/>
  </si>
  <si>
    <t>中野富士見町</t>
    <phoneticPr fontId="1"/>
  </si>
  <si>
    <t>京急本線</t>
    <phoneticPr fontId="1"/>
  </si>
  <si>
    <t>오오모리카이간</t>
    <phoneticPr fontId="1"/>
  </si>
  <si>
    <t>大森海岸</t>
    <phoneticPr fontId="1"/>
  </si>
  <si>
    <t>오오모리</t>
    <phoneticPr fontId="1"/>
  </si>
  <si>
    <t>大森</t>
    <phoneticPr fontId="1"/>
  </si>
  <si>
    <t>南北線</t>
    <phoneticPr fontId="1"/>
  </si>
  <si>
    <t>오우지</t>
    <phoneticPr fontId="1"/>
  </si>
  <si>
    <t>王子</t>
    <phoneticPr fontId="1"/>
  </si>
  <si>
    <t>都電荒川線</t>
    <phoneticPr fontId="1"/>
  </si>
  <si>
    <t>오우지에키마에</t>
    <phoneticPr fontId="1"/>
  </si>
  <si>
    <t>王子駅前</t>
    <phoneticPr fontId="1"/>
  </si>
  <si>
    <t>東急東横線</t>
    <phoneticPr fontId="1"/>
  </si>
  <si>
    <t>다이칸야마</t>
    <phoneticPr fontId="1"/>
  </si>
  <si>
    <t>代官山</t>
    <phoneticPr fontId="1"/>
  </si>
  <si>
    <t>総武線</t>
    <phoneticPr fontId="1"/>
  </si>
  <si>
    <t>킨시쵸</t>
    <phoneticPr fontId="1"/>
  </si>
  <si>
    <t>錦糸町</t>
    <phoneticPr fontId="1"/>
  </si>
  <si>
    <t>카메이도</t>
    <phoneticPr fontId="1"/>
  </si>
  <si>
    <t>亀戸</t>
    <phoneticPr fontId="1"/>
  </si>
  <si>
    <t>東急田園都市線</t>
    <phoneticPr fontId="1"/>
  </si>
  <si>
    <t>사쿠라신마치</t>
    <phoneticPr fontId="1"/>
  </si>
  <si>
    <t>桜新町</t>
    <phoneticPr fontId="1"/>
  </si>
  <si>
    <t>東急世田谷線</t>
    <phoneticPr fontId="1"/>
  </si>
  <si>
    <t>세타가야</t>
    <phoneticPr fontId="1"/>
  </si>
  <si>
    <t>世田谷</t>
    <phoneticPr fontId="1"/>
  </si>
  <si>
    <t>西武池袋線</t>
    <phoneticPr fontId="1"/>
  </si>
  <si>
    <t>시이나마치</t>
    <phoneticPr fontId="1"/>
  </si>
  <si>
    <t>椎名町</t>
    <phoneticPr fontId="1"/>
  </si>
  <si>
    <t>有楽町線</t>
    <phoneticPr fontId="1"/>
  </si>
  <si>
    <t>카나메쵸</t>
    <phoneticPr fontId="1"/>
  </si>
  <si>
    <t>要町</t>
    <phoneticPr fontId="1"/>
  </si>
  <si>
    <t>오오츠카에키마에</t>
    <phoneticPr fontId="1"/>
  </si>
  <si>
    <t>大塚駅前</t>
    <phoneticPr fontId="1"/>
  </si>
  <si>
    <t>京急本線</t>
    <phoneticPr fontId="1"/>
  </si>
  <si>
    <t>헤이와지마</t>
    <phoneticPr fontId="1"/>
  </si>
  <si>
    <t>平和島</t>
    <phoneticPr fontId="1"/>
  </si>
  <si>
    <t>東武東上線</t>
    <phoneticPr fontId="1"/>
  </si>
  <si>
    <t>키타이케부쿠로</t>
    <phoneticPr fontId="1"/>
  </si>
  <si>
    <t>北池袋</t>
    <phoneticPr fontId="1"/>
  </si>
  <si>
    <t>오오야마</t>
    <phoneticPr fontId="1"/>
  </si>
  <si>
    <t>大山</t>
    <phoneticPr fontId="1"/>
  </si>
  <si>
    <t>京王井の頭線</t>
    <phoneticPr fontId="1"/>
  </si>
  <si>
    <t>신센</t>
    <phoneticPr fontId="1"/>
  </si>
  <si>
    <t>神泉</t>
    <phoneticPr fontId="1"/>
  </si>
  <si>
    <t>東武スカイツリーライン</t>
    <phoneticPr fontId="1"/>
  </si>
  <si>
    <t>니시아라이</t>
    <phoneticPr fontId="1"/>
  </si>
  <si>
    <t>西新井</t>
    <phoneticPr fontId="1"/>
  </si>
  <si>
    <t>三田線</t>
    <phoneticPr fontId="1"/>
  </si>
  <si>
    <t>신이타바시</t>
    <phoneticPr fontId="1"/>
  </si>
  <si>
    <t>新板橋</t>
    <phoneticPr fontId="1"/>
  </si>
  <si>
    <t>카미이타바시</t>
    <phoneticPr fontId="1"/>
  </si>
  <si>
    <t>上板橋</t>
    <phoneticPr fontId="1"/>
  </si>
  <si>
    <t>토부네리마</t>
    <phoneticPr fontId="1"/>
  </si>
  <si>
    <t>東武練馬</t>
    <phoneticPr fontId="1"/>
  </si>
  <si>
    <t>東武亀戸線</t>
    <phoneticPr fontId="1"/>
  </si>
  <si>
    <t>오무라이</t>
    <phoneticPr fontId="1"/>
  </si>
  <si>
    <t>小村井</t>
    <phoneticPr fontId="1"/>
  </si>
  <si>
    <t>네리마타카노다이</t>
    <phoneticPr fontId="1"/>
  </si>
  <si>
    <t>練馬高野台</t>
    <phoneticPr fontId="1"/>
  </si>
  <si>
    <t>샤쿠지코엔</t>
    <phoneticPr fontId="1"/>
  </si>
  <si>
    <t>石神井公園</t>
    <phoneticPr fontId="1"/>
  </si>
  <si>
    <t>東急多摩川線</t>
    <phoneticPr fontId="1"/>
  </si>
  <si>
    <t>우노키</t>
    <phoneticPr fontId="1"/>
  </si>
  <si>
    <t>鵜の木</t>
    <phoneticPr fontId="1"/>
  </si>
  <si>
    <t>東急池上線</t>
    <phoneticPr fontId="1"/>
  </si>
  <si>
    <t>쿠가하라</t>
    <phoneticPr fontId="1"/>
  </si>
  <si>
    <t>久が原</t>
    <phoneticPr fontId="1"/>
  </si>
  <si>
    <t>무사시닛타</t>
    <phoneticPr fontId="1"/>
  </si>
  <si>
    <t>武蔵新田</t>
    <phoneticPr fontId="1"/>
  </si>
  <si>
    <t>치도리쵸</t>
    <phoneticPr fontId="1"/>
  </si>
  <si>
    <t>千鳥町</t>
    <phoneticPr fontId="1"/>
  </si>
  <si>
    <t>야구치노와타시</t>
    <phoneticPr fontId="1"/>
  </si>
  <si>
    <t>矢口渡</t>
    <phoneticPr fontId="1"/>
  </si>
  <si>
    <t>로쿠고도테</t>
    <phoneticPr fontId="1"/>
  </si>
  <si>
    <t>六郷土手</t>
    <phoneticPr fontId="1"/>
  </si>
  <si>
    <t>京急空港線</t>
    <phoneticPr fontId="1"/>
  </si>
  <si>
    <t>하네다쿠코코쿠나이센타미나루</t>
    <phoneticPr fontId="1"/>
  </si>
  <si>
    <t>羽田空港国内線ターミナル</t>
    <phoneticPr fontId="1"/>
  </si>
  <si>
    <t>텐쿠바시</t>
    <phoneticPr fontId="1"/>
  </si>
  <si>
    <t>天空橋</t>
    <phoneticPr fontId="1"/>
  </si>
  <si>
    <t>宇都宮線</t>
    <phoneticPr fontId="1"/>
  </si>
  <si>
    <t>오구</t>
    <phoneticPr fontId="1"/>
  </si>
  <si>
    <t>尾久</t>
    <phoneticPr fontId="1"/>
  </si>
  <si>
    <t>高崎線</t>
    <phoneticPr fontId="1"/>
  </si>
  <si>
    <t>丸ノ内線</t>
    <phoneticPr fontId="1"/>
  </si>
  <si>
    <t>히가시코엔지</t>
    <phoneticPr fontId="1"/>
  </si>
  <si>
    <t>東高円寺</t>
    <phoneticPr fontId="1"/>
  </si>
  <si>
    <t>浅草線</t>
    <phoneticPr fontId="1"/>
  </si>
  <si>
    <t>히가시니혼바시</t>
    <phoneticPr fontId="1"/>
  </si>
  <si>
    <t>東日本橋</t>
    <phoneticPr fontId="1"/>
  </si>
  <si>
    <t>新宿線</t>
    <phoneticPr fontId="1"/>
  </si>
  <si>
    <t>바쿠로요코야마</t>
    <phoneticPr fontId="1"/>
  </si>
  <si>
    <t>馬喰横山</t>
    <phoneticPr fontId="1"/>
  </si>
  <si>
    <t>日比谷線</t>
    <phoneticPr fontId="1"/>
  </si>
  <si>
    <t>미노와</t>
    <phoneticPr fontId="1"/>
  </si>
  <si>
    <t>三ノ輪</t>
    <phoneticPr fontId="1"/>
  </si>
  <si>
    <t>荒川線</t>
    <phoneticPr fontId="1"/>
  </si>
  <si>
    <t>아라카와잇츄마에</t>
    <phoneticPr fontId="1"/>
  </si>
  <si>
    <t>荒川一中前</t>
    <phoneticPr fontId="1"/>
  </si>
  <si>
    <t>千代田線</t>
    <phoneticPr fontId="1"/>
  </si>
  <si>
    <t>千代田線</t>
    <phoneticPr fontId="1"/>
  </si>
  <si>
    <t>키타센쥬</t>
    <phoneticPr fontId="1"/>
  </si>
  <si>
    <t>北千住</t>
    <phoneticPr fontId="1"/>
  </si>
  <si>
    <t>常磐線</t>
    <phoneticPr fontId="1"/>
  </si>
  <si>
    <t>京王線</t>
    <phoneticPr fontId="1"/>
  </si>
  <si>
    <t>사사즈카</t>
    <phoneticPr fontId="1"/>
  </si>
  <si>
    <t>笹塚</t>
    <phoneticPr fontId="1"/>
  </si>
  <si>
    <t>사쿠라죠스이</t>
    <phoneticPr fontId="1"/>
  </si>
  <si>
    <t>桜上水</t>
    <phoneticPr fontId="1"/>
  </si>
  <si>
    <t>시모타카이도</t>
    <phoneticPr fontId="1"/>
  </si>
  <si>
    <t>下高井戸</t>
    <phoneticPr fontId="1"/>
  </si>
  <si>
    <t>타카이도</t>
    <phoneticPr fontId="1"/>
  </si>
  <si>
    <t>高井戸</t>
    <phoneticPr fontId="1"/>
  </si>
  <si>
    <t>후지미가오카</t>
    <phoneticPr fontId="1"/>
  </si>
  <si>
    <t>富士見ヶ丘</t>
    <phoneticPr fontId="1"/>
  </si>
  <si>
    <t>小田急線</t>
    <phoneticPr fontId="1"/>
  </si>
  <si>
    <t>고토쿠지</t>
    <phoneticPr fontId="1"/>
  </si>
  <si>
    <t>豪徳寺</t>
    <phoneticPr fontId="1"/>
  </si>
  <si>
    <t>야마시타</t>
    <phoneticPr fontId="1"/>
  </si>
  <si>
    <t>山下</t>
    <phoneticPr fontId="1"/>
  </si>
  <si>
    <t>東急大井町線</t>
    <phoneticPr fontId="1"/>
  </si>
  <si>
    <t>구혼부츠</t>
    <phoneticPr fontId="1"/>
  </si>
  <si>
    <t>九品仏</t>
    <phoneticPr fontId="1"/>
  </si>
  <si>
    <t>신오오츠카</t>
    <phoneticPr fontId="1"/>
  </si>
  <si>
    <t>新大塚</t>
    <phoneticPr fontId="1"/>
  </si>
  <si>
    <t>고코쿠지</t>
    <phoneticPr fontId="1"/>
  </si>
  <si>
    <t>護国寺</t>
    <phoneticPr fontId="1"/>
  </si>
  <si>
    <t>半蔵門線</t>
    <phoneticPr fontId="1"/>
  </si>
  <si>
    <t>스이텐구마에</t>
    <phoneticPr fontId="1"/>
  </si>
  <si>
    <t>水天宮前</t>
    <phoneticPr fontId="1"/>
  </si>
  <si>
    <t>닌교쵸</t>
    <phoneticPr fontId="1"/>
  </si>
  <si>
    <t>人形町</t>
    <phoneticPr fontId="1"/>
  </si>
  <si>
    <t>東西線</t>
    <phoneticPr fontId="1"/>
  </si>
  <si>
    <t>키바</t>
    <phoneticPr fontId="1"/>
  </si>
  <si>
    <t>木場</t>
    <phoneticPr fontId="1"/>
  </si>
  <si>
    <t>히가시이케부쿠로</t>
    <phoneticPr fontId="1"/>
  </si>
  <si>
    <t>東池袋</t>
    <phoneticPr fontId="1"/>
  </si>
  <si>
    <t>히가시이케부쿠로욘쵸메</t>
    <phoneticPr fontId="1"/>
  </si>
  <si>
    <t>東池袋四丁目</t>
    <phoneticPr fontId="1"/>
  </si>
  <si>
    <t>카메아리</t>
    <phoneticPr fontId="1"/>
  </si>
  <si>
    <t>亀有</t>
    <phoneticPr fontId="1"/>
  </si>
  <si>
    <t>하스네</t>
    <phoneticPr fontId="1"/>
  </si>
  <si>
    <t>蓮根</t>
    <phoneticPr fontId="1"/>
  </si>
  <si>
    <t>京王京王新線</t>
    <phoneticPr fontId="1"/>
  </si>
  <si>
    <t>하타가야</t>
    <phoneticPr fontId="1"/>
  </si>
  <si>
    <t>幡ヶ谷</t>
    <phoneticPr fontId="1"/>
  </si>
  <si>
    <t>하마다야마</t>
    <phoneticPr fontId="1"/>
  </si>
  <si>
    <t>浜田山</t>
    <phoneticPr fontId="1"/>
  </si>
  <si>
    <t>히가시마츠바라</t>
    <phoneticPr fontId="1"/>
  </si>
  <si>
    <t>東松原</t>
    <phoneticPr fontId="1"/>
  </si>
  <si>
    <t>메다이마에</t>
    <phoneticPr fontId="1"/>
  </si>
  <si>
    <t>明大前</t>
    <phoneticPr fontId="1"/>
  </si>
  <si>
    <t>総武中央線</t>
    <phoneticPr fontId="1"/>
  </si>
  <si>
    <t>키치죠지</t>
    <phoneticPr fontId="1"/>
  </si>
  <si>
    <t>吉祥寺</t>
    <phoneticPr fontId="1"/>
  </si>
  <si>
    <t>히가시키타자와</t>
    <phoneticPr fontId="1"/>
  </si>
  <si>
    <t>東北沢</t>
    <phoneticPr fontId="1"/>
  </si>
  <si>
    <t>쿠가야마</t>
    <phoneticPr fontId="1"/>
  </si>
  <si>
    <t>久我山</t>
    <phoneticPr fontId="1"/>
  </si>
  <si>
    <t>埼京線</t>
    <phoneticPr fontId="1"/>
  </si>
  <si>
    <t>토다</t>
    <phoneticPr fontId="1"/>
  </si>
  <si>
    <t>戸田</t>
    <phoneticPr fontId="1"/>
  </si>
  <si>
    <t>토다코엔</t>
    <phoneticPr fontId="1"/>
  </si>
  <si>
    <t>戸田公園</t>
    <phoneticPr fontId="1"/>
  </si>
  <si>
    <t>코타케무카이하라</t>
    <phoneticPr fontId="1"/>
  </si>
  <si>
    <t>小竹向原</t>
    <rPh sb="0" eb="4">
      <t>コタ</t>
    </rPh>
    <phoneticPr fontId="1"/>
  </si>
  <si>
    <t>副都心線</t>
    <phoneticPr fontId="1"/>
  </si>
  <si>
    <t>코타케무카이하라</t>
    <phoneticPr fontId="1"/>
  </si>
  <si>
    <t>東武東上線</t>
    <rPh sb="0" eb="5">
      <t>トウ</t>
    </rPh>
    <phoneticPr fontId="1"/>
  </si>
  <si>
    <t>토키와다이</t>
    <phoneticPr fontId="1"/>
  </si>
  <si>
    <t>ときわ台</t>
    <rPh sb="3" eb="4">
      <t>ダ</t>
    </rPh>
    <phoneticPr fontId="1"/>
  </si>
  <si>
    <t>三田線</t>
    <rPh sb="0" eb="3">
      <t>ミタセン</t>
    </rPh>
    <phoneticPr fontId="1"/>
  </si>
  <si>
    <t>시무라산쵸메</t>
    <phoneticPr fontId="1"/>
  </si>
  <si>
    <t>志村三丁目</t>
    <phoneticPr fontId="1"/>
  </si>
  <si>
    <t>히가시쥬죠</t>
    <phoneticPr fontId="1"/>
  </si>
  <si>
    <t>東十条</t>
    <rPh sb="0" eb="3">
      <t>ヒガシ</t>
    </rPh>
    <phoneticPr fontId="1"/>
  </si>
  <si>
    <t>埼京線</t>
    <phoneticPr fontId="1"/>
  </si>
  <si>
    <t>주조</t>
    <phoneticPr fontId="1"/>
  </si>
  <si>
    <t>十条</t>
    <rPh sb="0" eb="2">
      <t>ジュウジョウ</t>
    </rPh>
    <phoneticPr fontId="1"/>
  </si>
  <si>
    <t>이타바시</t>
    <phoneticPr fontId="1"/>
  </si>
  <si>
    <t>板橋</t>
    <rPh sb="0" eb="2">
      <t>イタバ</t>
    </rPh>
    <phoneticPr fontId="1"/>
  </si>
  <si>
    <t>東急目黒線</t>
    <rPh sb="0" eb="5">
      <t>トウキュ</t>
    </rPh>
    <phoneticPr fontId="1"/>
  </si>
  <si>
    <t>후도마에</t>
    <phoneticPr fontId="1"/>
  </si>
  <si>
    <t>不動前</t>
    <rPh sb="0" eb="2">
      <t>フドウ</t>
    </rPh>
    <rPh sb="2" eb="3">
      <t>マエ</t>
    </rPh>
    <phoneticPr fontId="1"/>
  </si>
  <si>
    <t>三田線</t>
    <phoneticPr fontId="1"/>
  </si>
  <si>
    <t>니시다이</t>
    <phoneticPr fontId="1"/>
  </si>
  <si>
    <t>西台</t>
    <phoneticPr fontId="1"/>
  </si>
  <si>
    <t>丸ノ内線</t>
    <phoneticPr fontId="1"/>
  </si>
  <si>
    <t>나카노사카우에</t>
    <phoneticPr fontId="1"/>
  </si>
  <si>
    <t>中野坂上</t>
    <phoneticPr fontId="1"/>
  </si>
  <si>
    <t>신나카노</t>
    <phoneticPr fontId="1"/>
  </si>
  <si>
    <t>新中野</t>
    <phoneticPr fontId="1"/>
  </si>
  <si>
    <t>東西線</t>
    <phoneticPr fontId="1"/>
  </si>
  <si>
    <t>오치아이</t>
    <phoneticPr fontId="1"/>
  </si>
  <si>
    <t>落合</t>
    <rPh sb="0" eb="2">
      <t>オチアイ</t>
    </rPh>
    <phoneticPr fontId="1"/>
  </si>
  <si>
    <t>総武中央線</t>
    <phoneticPr fontId="1"/>
  </si>
  <si>
    <t>히가시나카노</t>
    <phoneticPr fontId="1"/>
  </si>
  <si>
    <t>東中野</t>
    <rPh sb="0" eb="3">
      <t>ヒガシ</t>
    </rPh>
    <phoneticPr fontId="1"/>
  </si>
  <si>
    <t>三田線</t>
    <phoneticPr fontId="1"/>
  </si>
  <si>
    <t>시무라사카우에</t>
    <phoneticPr fontId="1"/>
  </si>
  <si>
    <t>志村坂上</t>
    <phoneticPr fontId="1"/>
  </si>
  <si>
    <t>키타아카바네</t>
    <phoneticPr fontId="1"/>
  </si>
  <si>
    <t>北赤羽</t>
    <phoneticPr fontId="1"/>
  </si>
  <si>
    <t>京王井の頭線</t>
    <phoneticPr fontId="1"/>
  </si>
  <si>
    <t>에이후쿠쵸</t>
    <phoneticPr fontId="1"/>
  </si>
  <si>
    <t>永福町</t>
    <phoneticPr fontId="1"/>
  </si>
  <si>
    <t>京王線</t>
    <phoneticPr fontId="1"/>
  </si>
  <si>
    <t>츠츠지가오카</t>
    <phoneticPr fontId="1"/>
  </si>
  <si>
    <t>つつじヶ丘</t>
    <phoneticPr fontId="1"/>
  </si>
  <si>
    <t>시바사키</t>
    <phoneticPr fontId="1"/>
  </si>
  <si>
    <t>柴崎</t>
    <phoneticPr fontId="1"/>
  </si>
  <si>
    <t>東武東上線</t>
    <phoneticPr fontId="1"/>
  </si>
  <si>
    <t>시모이타바시</t>
    <phoneticPr fontId="1"/>
  </si>
  <si>
    <t>下板橋</t>
    <phoneticPr fontId="1"/>
  </si>
  <si>
    <t>小田急線</t>
    <phoneticPr fontId="1"/>
  </si>
  <si>
    <t>쿄도</t>
    <phoneticPr fontId="1"/>
  </si>
  <si>
    <t>経堂</t>
    <phoneticPr fontId="1"/>
  </si>
  <si>
    <t>치토세후나바시</t>
    <phoneticPr fontId="1"/>
  </si>
  <si>
    <t>千歳船橋</t>
    <phoneticPr fontId="1"/>
  </si>
  <si>
    <t>니시타카시마다이라</t>
    <phoneticPr fontId="1"/>
  </si>
  <si>
    <t>西高島平</t>
    <phoneticPr fontId="1"/>
  </si>
  <si>
    <t>総武中央線</t>
    <phoneticPr fontId="1"/>
  </si>
  <si>
    <t>아사가야</t>
    <phoneticPr fontId="1"/>
  </si>
  <si>
    <t>阿佐ヶ谷</t>
    <rPh sb="0" eb="4">
      <t>アサガヤ</t>
    </rPh>
    <phoneticPr fontId="1"/>
  </si>
  <si>
    <t>東急田園都市線</t>
    <phoneticPr fontId="1"/>
  </si>
  <si>
    <t>미야자키다이</t>
    <phoneticPr fontId="1"/>
  </si>
  <si>
    <t>宮崎台</t>
    <rPh sb="0" eb="3">
      <t>ミヤザキダイ</t>
    </rPh>
    <phoneticPr fontId="1"/>
  </si>
  <si>
    <t>카지가타니</t>
    <phoneticPr fontId="1"/>
  </si>
  <si>
    <t>梶が谷</t>
    <rPh sb="0" eb="1">
      <t>カジ</t>
    </rPh>
    <phoneticPr fontId="1"/>
  </si>
  <si>
    <t>미야마에다이라</t>
    <phoneticPr fontId="1"/>
  </si>
  <si>
    <t>宮前平</t>
    <rPh sb="0" eb="3">
      <t>ミヤマエダイラ</t>
    </rPh>
    <phoneticPr fontId="1"/>
  </si>
  <si>
    <t>마츠카게진쟈마에</t>
    <phoneticPr fontId="1"/>
  </si>
  <si>
    <t>松陰神社前</t>
    <rPh sb="0" eb="2">
      <t>マツカゲ</t>
    </rPh>
    <rPh sb="2" eb="5">
      <t>ジンジャマエ</t>
    </rPh>
    <phoneticPr fontId="1"/>
  </si>
  <si>
    <t>와카바야시</t>
    <phoneticPr fontId="1"/>
  </si>
  <si>
    <t>若林</t>
    <rPh sb="0" eb="2">
      <t>ワカバ</t>
    </rPh>
    <phoneticPr fontId="1"/>
  </si>
  <si>
    <t>東急田園都市線</t>
    <phoneticPr fontId="1"/>
  </si>
  <si>
    <t>세타가야</t>
    <phoneticPr fontId="1"/>
  </si>
  <si>
    <t>世田谷</t>
    <phoneticPr fontId="1"/>
  </si>
  <si>
    <t>丸ノ内線</t>
    <phoneticPr fontId="1"/>
  </si>
  <si>
    <t>미나미아사가야</t>
    <phoneticPr fontId="1"/>
  </si>
  <si>
    <t>南阿佐ヶ谷</t>
    <rPh sb="0" eb="5">
      <t>ミナミ</t>
    </rPh>
    <phoneticPr fontId="1"/>
  </si>
  <si>
    <t>조</t>
    <phoneticPr fontId="1"/>
  </si>
  <si>
    <t>매물이름1</t>
    <phoneticPr fontId="1"/>
  </si>
  <si>
    <t>매물이름2</t>
    <phoneticPr fontId="1"/>
  </si>
  <si>
    <t>매물이름3</t>
    <phoneticPr fontId="1"/>
  </si>
  <si>
    <t>노선2</t>
    <phoneticPr fontId="1"/>
  </si>
  <si>
    <t>노선4</t>
    <phoneticPr fontId="1"/>
  </si>
  <si>
    <t>역2</t>
    <phoneticPr fontId="1"/>
  </si>
  <si>
    <t>역4</t>
    <phoneticPr fontId="1"/>
  </si>
  <si>
    <t>노선2-2</t>
    <phoneticPr fontId="1"/>
  </si>
  <si>
    <t>노선2-4</t>
    <phoneticPr fontId="1"/>
  </si>
  <si>
    <t>교통2-2</t>
    <phoneticPr fontId="1"/>
  </si>
  <si>
    <t>교통2-4</t>
    <phoneticPr fontId="1"/>
  </si>
  <si>
    <t>1) 이미지는 실제와 차이가 있을 수 있습니다.
2) 구글맵에서 매물의 주변환경을 꼭 확인하시기 바랍니다.</t>
    <phoneticPr fontId="1"/>
  </si>
  <si>
    <t>1) 이미지는 실제와 차이가 있을 수 있습니다.
2) 구글맵에서 매물의 주변환경을 꼭 확인하시기 바랍니다.</t>
    <phoneticPr fontId="1"/>
  </si>
  <si>
    <t>1) 이미지는 실제와 차이가 있을 수 있습니다.
2) 구글맵에서 매물의 주변환경을 꼭 확인하시기 바랍니다.</t>
    <phoneticPr fontId="1"/>
  </si>
  <si>
    <t>1) 이미지는 실제와 차이가 있을 수 있습니다.
2) 구글맵에서 매물의 주변환경을 꼭 확인하시기 바랍니다.</t>
    <phoneticPr fontId="1"/>
  </si>
  <si>
    <r>
      <rPr>
        <sz val="11"/>
        <color rgb="FF000000"/>
        <rFont val="나눔바른고딕"/>
        <family val="3"/>
        <charset val="129"/>
      </rPr>
      <t>노선</t>
    </r>
    <r>
      <rPr>
        <sz val="11"/>
        <color rgb="FF000000"/>
        <rFont val="Meiryo"/>
        <family val="2"/>
        <charset val="128"/>
      </rPr>
      <t>3</t>
    </r>
    <phoneticPr fontId="1"/>
  </si>
  <si>
    <t>東急目黒線</t>
    <rPh sb="0" eb="5">
      <t>トウキュウメ</t>
    </rPh>
    <phoneticPr fontId="1"/>
  </si>
  <si>
    <t>東急目黒線</t>
    <rPh sb="0" eb="5">
      <t>トウキュウ</t>
    </rPh>
    <phoneticPr fontId="1"/>
  </si>
  <si>
    <r>
      <rPr>
        <sz val="11"/>
        <color rgb="FF000000"/>
        <rFont val="나눔바른고딕"/>
        <family val="3"/>
        <charset val="129"/>
      </rPr>
      <t>역</t>
    </r>
    <r>
      <rPr>
        <sz val="11"/>
        <color rgb="FF000000"/>
        <rFont val="Meiryo"/>
        <family val="2"/>
        <charset val="128"/>
      </rPr>
      <t>3</t>
    </r>
    <phoneticPr fontId="1"/>
  </si>
  <si>
    <r>
      <rPr>
        <sz val="11"/>
        <color rgb="FF000000"/>
        <rFont val="나눔바른고딕"/>
        <family val="3"/>
        <charset val="129"/>
      </rPr>
      <t>노선</t>
    </r>
    <r>
      <rPr>
        <sz val="11"/>
        <color rgb="FF000000"/>
        <rFont val="Meiryo"/>
        <family val="2"/>
        <charset val="128"/>
      </rPr>
      <t>2-3</t>
    </r>
    <phoneticPr fontId="1"/>
  </si>
  <si>
    <r>
      <rPr>
        <sz val="11"/>
        <color rgb="FF000000"/>
        <rFont val="나눔바른고딕"/>
        <family val="3"/>
        <charset val="129"/>
      </rPr>
      <t>교통</t>
    </r>
    <r>
      <rPr>
        <sz val="11"/>
        <color rgb="FF000000"/>
        <rFont val="Meiryo"/>
        <family val="2"/>
        <charset val="128"/>
      </rPr>
      <t>2-3</t>
    </r>
    <phoneticPr fontId="1"/>
  </si>
  <si>
    <r>
      <rPr>
        <sz val="11"/>
        <color rgb="FF000000"/>
        <rFont val="나눔바른고딕"/>
        <family val="3"/>
        <charset val="129"/>
      </rPr>
      <t>하위</t>
    </r>
    <r>
      <rPr>
        <sz val="11"/>
        <color rgb="FF000000"/>
        <rFont val="Meiryo"/>
        <family val="2"/>
        <charset val="128"/>
      </rPr>
      <t>3</t>
    </r>
    <phoneticPr fontId="1"/>
  </si>
  <si>
    <t>目黒区</t>
    <rPh sb="0" eb="3">
      <t>メグロク</t>
    </rPh>
    <phoneticPr fontId="1"/>
  </si>
  <si>
    <t>目黒区</t>
    <rPh sb="0" eb="3">
      <t>メグ</t>
    </rPh>
    <phoneticPr fontId="1"/>
  </si>
  <si>
    <r>
      <rPr>
        <sz val="11"/>
        <color rgb="FF000000"/>
        <rFont val="나눔바른고딕"/>
        <family val="3"/>
        <charset val="129"/>
      </rPr>
      <t>관리회사이름</t>
    </r>
  </si>
  <si>
    <r>
      <rPr>
        <sz val="11"/>
        <color rgb="FF000000"/>
        <rFont val="나눔바른고딕"/>
        <family val="3"/>
        <charset val="129"/>
      </rPr>
      <t>매물주소</t>
    </r>
  </si>
  <si>
    <r>
      <rPr>
        <sz val="11"/>
        <color rgb="FF000000"/>
        <rFont val="나눔바른고딕"/>
        <family val="3"/>
        <charset val="129"/>
      </rPr>
      <t>매물이름</t>
    </r>
  </si>
  <si>
    <t>アクシア青山</t>
    <rPh sb="4" eb="6">
      <t>アオヤマ</t>
    </rPh>
    <phoneticPr fontId="1"/>
  </si>
  <si>
    <t>아쿠시아 아오야마 1LDK</t>
    <phoneticPr fontId="1"/>
  </si>
  <si>
    <t>東京都港区赤坂8丁目</t>
    <rPh sb="0" eb="7">
      <t>トウキョウトミナトクア</t>
    </rPh>
    <rPh sb="8" eb="10">
      <t>チョウメ</t>
    </rPh>
    <phoneticPr fontId="1"/>
  </si>
  <si>
    <t>銀座線</t>
    <rPh sb="0" eb="3">
      <t>ギンザ</t>
    </rPh>
    <phoneticPr fontId="1"/>
  </si>
  <si>
    <t>青山一丁目</t>
    <rPh sb="0" eb="5">
      <t>アオヤマ</t>
    </rPh>
    <phoneticPr fontId="1"/>
  </si>
  <si>
    <t>아오야마잇쵸메</t>
    <phoneticPr fontId="1"/>
  </si>
  <si>
    <t>노키자카</t>
    <phoneticPr fontId="1"/>
  </si>
  <si>
    <t>乃木坂</t>
    <rPh sb="0" eb="3">
      <t>ノキザ</t>
    </rPh>
    <phoneticPr fontId="1"/>
  </si>
  <si>
    <t>表参道</t>
    <rPh sb="0" eb="3">
      <t>オモテサンドウ</t>
    </rPh>
    <phoneticPr fontId="1"/>
  </si>
  <si>
    <t>오모테산도</t>
    <phoneticPr fontId="1"/>
  </si>
  <si>
    <t>3</t>
    <phoneticPr fontId="1"/>
  </si>
  <si>
    <t>千代田線</t>
    <rPh sb="0" eb="4">
      <t>チヨダ</t>
    </rPh>
    <phoneticPr fontId="1"/>
  </si>
  <si>
    <t>乃木坂</t>
    <rPh sb="0" eb="3">
      <t>ノキ</t>
    </rPh>
    <phoneticPr fontId="1"/>
  </si>
  <si>
    <t>港区</t>
    <rPh sb="0" eb="2">
      <t>ミナトク</t>
    </rPh>
    <phoneticPr fontId="1"/>
  </si>
  <si>
    <t>1LDK</t>
    <phoneticPr fontId="1"/>
  </si>
  <si>
    <t>RC</t>
    <phoneticPr fontId="1"/>
  </si>
  <si>
    <t>103</t>
    <phoneticPr fontId="1"/>
  </si>
  <si>
    <t>1) 이미지는 실제와 차이가 있을 수 있습니다.
2) 구글맵에서 매물의 주변환경을 꼭 확인하시기 바랍니다.</t>
    <phoneticPr fontId="1"/>
  </si>
  <si>
    <t>野村の仲介</t>
    <rPh sb="0" eb="2">
      <t>ノムラ</t>
    </rPh>
    <rPh sb="3" eb="5">
      <t>チュウカイ</t>
    </rPh>
    <phoneticPr fontId="1"/>
  </si>
  <si>
    <t>03-5766-2815</t>
    <phoneticPr fontId="1"/>
  </si>
  <si>
    <t>03-3498-9531</t>
    <phoneticPr fontId="1"/>
  </si>
  <si>
    <r>
      <rPr>
        <sz val="10"/>
        <color rgb="FF000000"/>
        <rFont val="나눔바른고딕"/>
        <family val="3"/>
        <charset val="129"/>
      </rPr>
      <t>南</t>
    </r>
    <r>
      <rPr>
        <sz val="10"/>
        <color rgb="FF000000"/>
        <rFont val="Corporate Logo Maru"/>
        <family val="3"/>
        <charset val="128"/>
      </rPr>
      <t>青</t>
    </r>
    <r>
      <rPr>
        <sz val="10"/>
        <color rgb="FF000000"/>
        <rFont val="나눔바른고딕"/>
        <family val="3"/>
        <charset val="129"/>
      </rPr>
      <t>山マスタ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ズハウス</t>
    </r>
    <rPh sb="0" eb="3">
      <t>ミナミアオヤマ</t>
    </rPh>
    <phoneticPr fontId="1"/>
  </si>
  <si>
    <t>미나미아오야마 마스터즈 하우스</t>
    <phoneticPr fontId="1"/>
  </si>
  <si>
    <t>東京都港区南青山4-2-12</t>
    <rPh sb="0" eb="8">
      <t>トウキョウトミナトクミナミアオヤマ</t>
    </rPh>
    <phoneticPr fontId="1"/>
  </si>
  <si>
    <t>外苑前</t>
    <rPh sb="0" eb="3">
      <t>ガイエンマ</t>
    </rPh>
    <phoneticPr fontId="1"/>
  </si>
  <si>
    <t>가이엔마에</t>
    <phoneticPr fontId="1"/>
  </si>
  <si>
    <t>7</t>
    <phoneticPr fontId="1"/>
  </si>
  <si>
    <t>2LDK</t>
    <phoneticPr fontId="1"/>
  </si>
  <si>
    <t>177</t>
    <phoneticPr fontId="1"/>
  </si>
  <si>
    <t>2012</t>
    <phoneticPr fontId="1"/>
  </si>
  <si>
    <r>
      <rPr>
        <sz val="10"/>
        <color rgb="FF000000"/>
        <rFont val="나눔바른고딕"/>
        <family val="3"/>
        <charset val="129"/>
      </rPr>
      <t>オ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プンレジデンシア表</t>
    </r>
    <r>
      <rPr>
        <sz val="10"/>
        <color rgb="FF000000"/>
        <rFont val="Corporate Logo Maru"/>
        <family val="3"/>
        <charset val="128"/>
      </rPr>
      <t>参</t>
    </r>
    <r>
      <rPr>
        <sz val="10"/>
        <color rgb="FF000000"/>
        <rFont val="나눔바른고딕"/>
        <family val="3"/>
        <charset val="129"/>
      </rPr>
      <t>道神宮前</t>
    </r>
    <rPh sb="10" eb="13">
      <t>オモテサンドウ</t>
    </rPh>
    <rPh sb="13" eb="15">
      <t>ジングウ</t>
    </rPh>
    <rPh sb="15" eb="16">
      <t>マエ</t>
    </rPh>
    <phoneticPr fontId="1"/>
  </si>
  <si>
    <t>오픈레지덴시아 오모테산도진구마에</t>
    <phoneticPr fontId="1"/>
  </si>
  <si>
    <t>東京都渋谷区神宮前3-5-6</t>
    <rPh sb="0" eb="9">
      <t>トウキョウトシブヤクジングウマエ</t>
    </rPh>
    <phoneticPr fontId="1"/>
  </si>
  <si>
    <t>半蔵門線</t>
    <rPh sb="0" eb="4">
      <t>ハンゾウ</t>
    </rPh>
    <phoneticPr fontId="1"/>
  </si>
  <si>
    <t>表参道</t>
    <rPh sb="0" eb="3">
      <t>オモテ</t>
    </rPh>
    <phoneticPr fontId="1"/>
  </si>
  <si>
    <t>渋谷区</t>
    <rPh sb="0" eb="2">
      <t>シ</t>
    </rPh>
    <rPh sb="2" eb="3">
      <t>ク</t>
    </rPh>
    <phoneticPr fontId="1"/>
  </si>
  <si>
    <t>27</t>
    <phoneticPr fontId="1"/>
  </si>
  <si>
    <t>2018</t>
    <phoneticPr fontId="1"/>
  </si>
  <si>
    <t>住友不動産</t>
    <rPh sb="0" eb="5">
      <t>スミトモフドウサン</t>
    </rPh>
    <phoneticPr fontId="1"/>
  </si>
  <si>
    <t>03-5414-6221</t>
    <phoneticPr fontId="1"/>
  </si>
  <si>
    <t>03-5414-0745</t>
    <phoneticPr fontId="1"/>
  </si>
  <si>
    <t>青山パークタワー</t>
    <rPh sb="0" eb="2">
      <t>アオヤマ</t>
    </rPh>
    <phoneticPr fontId="1"/>
  </si>
  <si>
    <t>아오야마 파크타워</t>
    <phoneticPr fontId="1"/>
  </si>
  <si>
    <t>東京都渋谷区渋谷1-19-18</t>
    <rPh sb="0" eb="8">
      <t>トウキョウトシブヤクシブヤ</t>
    </rPh>
    <phoneticPr fontId="1"/>
  </si>
  <si>
    <t>渋谷</t>
    <rPh sb="0" eb="2">
      <t>シ</t>
    </rPh>
    <phoneticPr fontId="1"/>
  </si>
  <si>
    <t>4</t>
    <phoneticPr fontId="1"/>
  </si>
  <si>
    <t>銀座線</t>
    <rPh sb="0" eb="3">
      <t>ギン</t>
    </rPh>
    <phoneticPr fontId="1"/>
  </si>
  <si>
    <t>表参道</t>
    <rPh sb="0" eb="3">
      <t>オモテサ</t>
    </rPh>
    <phoneticPr fontId="1"/>
  </si>
  <si>
    <t>１LDK</t>
    <phoneticPr fontId="1"/>
  </si>
  <si>
    <t>SRC</t>
    <phoneticPr fontId="1"/>
  </si>
  <si>
    <t>2003</t>
    <phoneticPr fontId="1"/>
  </si>
  <si>
    <t>03-5766-2814</t>
    <phoneticPr fontId="1"/>
  </si>
  <si>
    <t>03-5766-2812</t>
    <phoneticPr fontId="1"/>
  </si>
  <si>
    <r>
      <rPr>
        <sz val="10"/>
        <color rgb="FF000000"/>
        <rFont val="나눔바른고딕"/>
        <family val="3"/>
        <charset val="129"/>
      </rPr>
      <t>ザ</t>
    </r>
    <r>
      <rPr>
        <sz val="10"/>
        <color rgb="FF000000"/>
        <rFont val="Corporate Logo Maru"/>
        <family val="3"/>
        <charset val="128"/>
      </rPr>
      <t>・</t>
    </r>
    <r>
      <rPr>
        <sz val="10"/>
        <color rgb="FF000000"/>
        <rFont val="나눔바른고딕"/>
        <family val="3"/>
        <charset val="129"/>
      </rPr>
      <t>神宮前レジデンス</t>
    </r>
    <rPh sb="2" eb="5">
      <t>ジングウマエ</t>
    </rPh>
    <phoneticPr fontId="1"/>
  </si>
  <si>
    <t>진구마에 레지던스</t>
    <phoneticPr fontId="1"/>
  </si>
  <si>
    <t>東京都渋谷区神宮前3-37-1</t>
    <rPh sb="0" eb="9">
      <t>トウキョウトシブヤクジン</t>
    </rPh>
    <phoneticPr fontId="1"/>
  </si>
  <si>
    <t>外苑前</t>
    <rPh sb="0" eb="3">
      <t>ガイエン</t>
    </rPh>
    <phoneticPr fontId="1"/>
  </si>
  <si>
    <t>副都心線</t>
    <rPh sb="0" eb="4">
      <t>フクト</t>
    </rPh>
    <phoneticPr fontId="1"/>
  </si>
  <si>
    <t>明治神宮前</t>
    <rPh sb="0" eb="5">
      <t>メイジジン</t>
    </rPh>
    <phoneticPr fontId="1"/>
  </si>
  <si>
    <t>11</t>
    <phoneticPr fontId="1"/>
  </si>
  <si>
    <t>３LDK</t>
    <phoneticPr fontId="1"/>
  </si>
  <si>
    <t>RC</t>
    <phoneticPr fontId="1"/>
  </si>
  <si>
    <t>2013</t>
    <phoneticPr fontId="1"/>
  </si>
  <si>
    <t>1) 이미지는 실제와 차이가 있을 수 있습니다.
2) 구글맵에서 매물의 주변환경을 꼭 확인하시기 바랍니다.
3) 24시간 관리인 상주, 콘쉐르쥬 서비스.</t>
    <phoneticPr fontId="1"/>
  </si>
  <si>
    <t>220</t>
    <phoneticPr fontId="1"/>
  </si>
  <si>
    <t>314</t>
    <phoneticPr fontId="1"/>
  </si>
  <si>
    <t>1) 이미지는 실제와 차이가 있을 수 있습니다.
2) 구글맵에서 매물의 주변환경을 꼭 확인하시기 바랍니다.
3) 주차장 이용료 52,000엔(월).
4) 24시간 관리인 상주.</t>
    <phoneticPr fontId="1"/>
  </si>
  <si>
    <t>1) 이미지는 실제와 차이가 있을 수 있습니다.
2) 구글맵에서 매물의 주변환경을 꼭 확인하시기 바랍니다.
3) 기타비용 1,786엔(월).
4) 주차요금 39,000~46,000엔 (월).
5) 콘셰르쥬 서비스.</t>
    <phoneticPr fontId="1"/>
  </si>
  <si>
    <t>1) 이미지는 실제와 차이가 있을 수 있습니다.
2) 구글맵에서 매물의 주변환경을 꼭 확인하시기 바랍니다.
3) 기타비용 1,796엔(월 / 인터넷 사용료 : 1,296엔+마을회비 : 500엔).</t>
    <phoneticPr fontId="1"/>
  </si>
  <si>
    <t>1) 이미지는 실제와 차이가 있을 수 있습니다.
2) 구글맵에서 매물의 주변환경을 꼭 확인하시기 바랍니다.
3) 기타 비용 2,030엔 (월).
4) 주차장비 : 5,000엔~47,000엔 (월).
5) 24시간 관리인 상주, 콘셰르주 서비스, 애완동물 가능.</t>
    <phoneticPr fontId="1"/>
  </si>
  <si>
    <r>
      <rPr>
        <sz val="10"/>
        <color rgb="FF000000"/>
        <rFont val="나눔바른고딕"/>
        <family val="3"/>
        <charset val="129"/>
      </rPr>
      <t>ファミ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ル表</t>
    </r>
    <r>
      <rPr>
        <sz val="10"/>
        <color rgb="FF000000"/>
        <rFont val="Corporate Logo Maru"/>
        <family val="3"/>
        <charset val="128"/>
      </rPr>
      <t>参</t>
    </r>
    <r>
      <rPr>
        <sz val="10"/>
        <color rgb="FF000000"/>
        <rFont val="나눔바른고딕"/>
        <family val="3"/>
        <charset val="129"/>
      </rPr>
      <t>道ベルファ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ス</t>
    </r>
    <rPh sb="5" eb="8">
      <t>オモテサン</t>
    </rPh>
    <phoneticPr fontId="1"/>
  </si>
  <si>
    <t>화미루 오모테산도 베루화스</t>
    <phoneticPr fontId="1"/>
  </si>
  <si>
    <t>東京都渋谷区渋谷2-2-11</t>
    <rPh sb="0" eb="8">
      <t>トウキョウトシ</t>
    </rPh>
    <phoneticPr fontId="1"/>
  </si>
  <si>
    <t>２LDK</t>
    <phoneticPr fontId="1"/>
  </si>
  <si>
    <t>SRC</t>
    <phoneticPr fontId="1"/>
  </si>
  <si>
    <t>56</t>
    <phoneticPr fontId="1"/>
  </si>
  <si>
    <t>2000</t>
    <phoneticPr fontId="1"/>
  </si>
  <si>
    <r>
      <rPr>
        <sz val="10"/>
        <color rgb="FF000000"/>
        <rFont val="나눔바른고딕"/>
        <family val="3"/>
        <charset val="129"/>
      </rPr>
      <t>オ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プンレジデンシア</t>
    </r>
    <r>
      <rPr>
        <sz val="10"/>
        <color rgb="FF000000"/>
        <rFont val="Corporate Logo Maru"/>
        <family val="3"/>
        <charset val="128"/>
      </rPr>
      <t>青山</t>
    </r>
    <rPh sb="10" eb="12">
      <t>アオヤマ</t>
    </rPh>
    <phoneticPr fontId="1"/>
  </si>
  <si>
    <t>오픈레지덴시아 아오야마</t>
    <phoneticPr fontId="1"/>
  </si>
  <si>
    <t>東京都渋谷区青山2-7-22</t>
    <rPh sb="0" eb="3">
      <t>トウキョウト</t>
    </rPh>
    <rPh sb="3" eb="6">
      <t>シブヤク</t>
    </rPh>
    <rPh sb="6" eb="8">
      <t>アオヤマ</t>
    </rPh>
    <phoneticPr fontId="1"/>
  </si>
  <si>
    <t>外苑前</t>
    <rPh sb="0" eb="3">
      <t>ガイ</t>
    </rPh>
    <phoneticPr fontId="1"/>
  </si>
  <si>
    <t>港区</t>
    <rPh sb="0" eb="2">
      <t>ミナト</t>
    </rPh>
    <phoneticPr fontId="1"/>
  </si>
  <si>
    <t>B1</t>
    <phoneticPr fontId="1"/>
  </si>
  <si>
    <t>29</t>
    <phoneticPr fontId="1"/>
  </si>
  <si>
    <t>2017</t>
    <phoneticPr fontId="1"/>
  </si>
  <si>
    <t>없음</t>
    <phoneticPr fontId="1"/>
  </si>
  <si>
    <t>1) 이미지는 실제와 차이가 있을 수 있습니다.
2) 구글맵에서 매물의 주변환경을 꼭 확인하시기 바랍니다.
3) 기타 비용 1,765엔 (월).</t>
    <phoneticPr fontId="1"/>
  </si>
  <si>
    <r>
      <rPr>
        <sz val="10"/>
        <color rgb="FF000000"/>
        <rFont val="나눔바른고딕"/>
        <family val="3"/>
        <charset val="129"/>
      </rPr>
      <t>レグノ</t>
    </r>
    <r>
      <rPr>
        <sz val="10"/>
        <color rgb="FF000000"/>
        <rFont val="Corporate Logo Maru"/>
        <family val="3"/>
        <charset val="128"/>
      </rPr>
      <t>・ラフィネ南青山</t>
    </r>
    <rPh sb="8" eb="11">
      <t>ミナミア</t>
    </rPh>
    <phoneticPr fontId="1"/>
  </si>
  <si>
    <t>레그노라휘네 미나미아오야마</t>
    <phoneticPr fontId="1"/>
  </si>
  <si>
    <t>東京都港区南青山6-10-9</t>
    <rPh sb="0" eb="8">
      <t>トウキョ</t>
    </rPh>
    <phoneticPr fontId="1"/>
  </si>
  <si>
    <t>5</t>
    <phoneticPr fontId="1"/>
  </si>
  <si>
    <t>63</t>
    <phoneticPr fontId="1"/>
  </si>
  <si>
    <t>1) 이미지는 실제와 차이가 있을 수 있습니다.
2) 구글맵에서 매물의 주변환경을 꼭 확인하시기 바랍니다.
3) 기타 비용 : 2,177엔 (월).</t>
    <phoneticPr fontId="1"/>
  </si>
  <si>
    <r>
      <rPr>
        <sz val="10"/>
        <color rgb="FF000000"/>
        <rFont val="나눔바른고딕"/>
        <family val="3"/>
        <charset val="129"/>
      </rPr>
      <t>パ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クコ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ト</t>
    </r>
    <r>
      <rPr>
        <sz val="10"/>
        <color rgb="FF000000"/>
        <rFont val="Corporate Logo Maru"/>
        <family val="3"/>
        <charset val="128"/>
      </rPr>
      <t>青山ザ・タワー</t>
    </r>
    <rPh sb="6" eb="8">
      <t>アオヤマ</t>
    </rPh>
    <phoneticPr fontId="1"/>
  </si>
  <si>
    <t>파크코트 아오야마 타워</t>
    <phoneticPr fontId="1"/>
  </si>
  <si>
    <t>東京都港区南青山2-3-3</t>
    <rPh sb="0" eb="8">
      <t>トウキョウ</t>
    </rPh>
    <phoneticPr fontId="1"/>
  </si>
  <si>
    <t>160</t>
    <phoneticPr fontId="1"/>
  </si>
  <si>
    <t>1) 이미지는 실제와 차이가 있을 수 있습니다.
2) 구글맵에서 매물의 주변환경을 꼭 확인하시기 바랍니다.
3) 기타 비용 : 2,420엔 (월 / 인터넷).
4) 애완동물 가능.</t>
    <phoneticPr fontId="1"/>
  </si>
  <si>
    <t>乃木坂</t>
    <rPh sb="0" eb="3">
      <t>ノキザ</t>
    </rPh>
    <phoneticPr fontId="1"/>
  </si>
  <si>
    <t>アセットロイン</t>
    <phoneticPr fontId="1"/>
  </si>
  <si>
    <t>03-5456-8887</t>
    <phoneticPr fontId="1"/>
  </si>
  <si>
    <t>03-5456-8890</t>
    <phoneticPr fontId="1"/>
  </si>
  <si>
    <r>
      <rPr>
        <sz val="10"/>
        <color rgb="FF000000"/>
        <rFont val="나눔바른고딕"/>
        <family val="3"/>
        <charset val="129"/>
      </rPr>
      <t>パ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クホ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ムズ目</t>
    </r>
    <r>
      <rPr>
        <sz val="10"/>
        <color rgb="FF000000"/>
        <rFont val="Corporate Logo Maru"/>
        <family val="3"/>
        <charset val="128"/>
      </rPr>
      <t>黒ザ・レジデンス</t>
    </r>
    <rPh sb="7" eb="9">
      <t>メグロ</t>
    </rPh>
    <phoneticPr fontId="1"/>
  </si>
  <si>
    <t>파크홈즈 메구로 레지던스</t>
    <phoneticPr fontId="1"/>
  </si>
  <si>
    <t>東京都目黒区下目黒2-9-2</t>
    <rPh sb="0" eb="3">
      <t>トウキョウト</t>
    </rPh>
    <rPh sb="3" eb="6">
      <t>メグロク</t>
    </rPh>
    <rPh sb="6" eb="9">
      <t>シモメグロ</t>
    </rPh>
    <phoneticPr fontId="1"/>
  </si>
  <si>
    <t>不動前</t>
    <rPh sb="0" eb="3">
      <t>フドウマ</t>
    </rPh>
    <phoneticPr fontId="1"/>
  </si>
  <si>
    <t>237</t>
    <phoneticPr fontId="1"/>
  </si>
  <si>
    <t>1) 이미지는 실제와 차이가 있을 수 있습니다.
2) 구글맵에서 매물의 주변환경을 꼭 확인하시기 바랍니다.
3) 주차장 이용료 34,000~40,000엔(월).
4) 24시간 관리인 상주.</t>
    <phoneticPr fontId="1"/>
  </si>
  <si>
    <t>03-6408-5524</t>
    <phoneticPr fontId="1"/>
  </si>
  <si>
    <t>03-6408-5529</t>
    <phoneticPr fontId="1"/>
  </si>
  <si>
    <r>
      <rPr>
        <sz val="10"/>
        <color rgb="FF000000"/>
        <rFont val="나눔바른고딕"/>
        <family val="3"/>
        <charset val="129"/>
      </rPr>
      <t>リボオ五反田プラグマGタワ</t>
    </r>
    <r>
      <rPr>
        <sz val="10"/>
        <color rgb="FF000000"/>
        <rFont val="Corporate Logo Maru"/>
        <family val="3"/>
        <charset val="128"/>
      </rPr>
      <t>ー</t>
    </r>
    <rPh sb="3" eb="6">
      <t>ゴタンダ</t>
    </rPh>
    <phoneticPr fontId="1"/>
  </si>
  <si>
    <t>리비오 고탄다</t>
    <phoneticPr fontId="1"/>
  </si>
  <si>
    <t>東京都品川区西五反田1-7-1</t>
    <rPh sb="0" eb="10">
      <t>トウキョウトシナガワクニ</t>
    </rPh>
    <phoneticPr fontId="1"/>
  </si>
  <si>
    <t>五反田</t>
    <rPh sb="0" eb="3">
      <t>ゴタ</t>
    </rPh>
    <phoneticPr fontId="1"/>
  </si>
  <si>
    <t>1</t>
    <phoneticPr fontId="1"/>
  </si>
  <si>
    <t>品川区</t>
    <rPh sb="0" eb="3">
      <t>シナガ</t>
    </rPh>
    <phoneticPr fontId="1"/>
  </si>
  <si>
    <t>2005</t>
    <phoneticPr fontId="1"/>
  </si>
  <si>
    <t>31</t>
    <phoneticPr fontId="1"/>
  </si>
  <si>
    <t>サンライフプラン</t>
    <phoneticPr fontId="1"/>
  </si>
  <si>
    <t>03-6265-7190</t>
    <phoneticPr fontId="1"/>
  </si>
  <si>
    <t>03-6265-7191</t>
    <phoneticPr fontId="1"/>
  </si>
  <si>
    <r>
      <rPr>
        <sz val="10"/>
        <color rgb="FF000000"/>
        <rFont val="나눔바른고딕"/>
        <family val="3"/>
        <charset val="129"/>
      </rPr>
      <t>アルス</t>
    </r>
    <r>
      <rPr>
        <sz val="10"/>
        <color rgb="FF000000"/>
        <rFont val="Corporate Logo Maru"/>
        <family val="3"/>
        <charset val="128"/>
      </rPr>
      <t>恵比寿メイクス</t>
    </r>
    <rPh sb="3" eb="6">
      <t>エビス</t>
    </rPh>
    <phoneticPr fontId="1"/>
  </si>
  <si>
    <t>아루스 에비스</t>
    <phoneticPr fontId="1"/>
  </si>
  <si>
    <t>東京都渋谷区恵比寿1-3-5</t>
    <rPh sb="0" eb="3">
      <t>トウキョウト</t>
    </rPh>
    <rPh sb="3" eb="6">
      <t>シブヤク</t>
    </rPh>
    <rPh sb="6" eb="9">
      <t>エビス</t>
    </rPh>
    <phoneticPr fontId="1"/>
  </si>
  <si>
    <t>日比谷線</t>
    <rPh sb="0" eb="4">
      <t>ヒビ</t>
    </rPh>
    <phoneticPr fontId="1"/>
  </si>
  <si>
    <t>恵比寿</t>
    <rPh sb="0" eb="3">
      <t>エビ</t>
    </rPh>
    <phoneticPr fontId="1"/>
  </si>
  <si>
    <t>渋谷区</t>
    <rPh sb="0" eb="3">
      <t>シブヤ</t>
    </rPh>
    <phoneticPr fontId="1"/>
  </si>
  <si>
    <t>69</t>
    <phoneticPr fontId="1"/>
  </si>
  <si>
    <t>03-5784-9031</t>
    <phoneticPr fontId="1"/>
  </si>
  <si>
    <t>03-5784-9035</t>
    <phoneticPr fontId="1"/>
  </si>
  <si>
    <r>
      <rPr>
        <sz val="10"/>
        <color rgb="FF000000"/>
        <rFont val="나눔바른고딕"/>
        <family val="3"/>
        <charset val="129"/>
      </rPr>
      <t>プラウドタワ</t>
    </r>
    <r>
      <rPr>
        <sz val="10"/>
        <color rgb="FF000000"/>
        <rFont val="Corporate Logo Maru"/>
        <family val="3"/>
        <charset val="128"/>
      </rPr>
      <t>ー高輪台</t>
    </r>
    <rPh sb="7" eb="10">
      <t>タカナワダイ</t>
    </rPh>
    <phoneticPr fontId="1"/>
  </si>
  <si>
    <t>프라우드타워 타카나와다이</t>
    <phoneticPr fontId="1"/>
  </si>
  <si>
    <t>東京都品川区東五反田3-1-4</t>
    <rPh sb="0" eb="3">
      <t>トウキョウト</t>
    </rPh>
    <rPh sb="3" eb="6">
      <t>シナガワク</t>
    </rPh>
    <rPh sb="6" eb="10">
      <t>ヒガシゴタンダ</t>
    </rPh>
    <phoneticPr fontId="1"/>
  </si>
  <si>
    <t>浅草線</t>
    <rPh sb="0" eb="3">
      <t>アサクサ</t>
    </rPh>
    <phoneticPr fontId="1"/>
  </si>
  <si>
    <t>高輪台</t>
    <rPh sb="0" eb="3">
      <t>タカナ</t>
    </rPh>
    <phoneticPr fontId="1"/>
  </si>
  <si>
    <t>타카나와다이</t>
    <phoneticPr fontId="1"/>
  </si>
  <si>
    <t>10</t>
    <phoneticPr fontId="1"/>
  </si>
  <si>
    <t>98</t>
    <phoneticPr fontId="1"/>
  </si>
  <si>
    <t>1) 이미지는 실제와 차이가 있을 수 있습니다.
2) 구글맵에서 매물의 주변환경을 꼭 확인하시기 바랍니다.
3) 기타 비용 : 578엔 (월)</t>
    <phoneticPr fontId="1"/>
  </si>
  <si>
    <t>03-3492-5101</t>
    <phoneticPr fontId="1"/>
  </si>
  <si>
    <t>03-5437-4177</t>
    <phoneticPr fontId="1"/>
  </si>
  <si>
    <r>
      <rPr>
        <sz val="10"/>
        <color rgb="FF000000"/>
        <rFont val="나눔바른고딕"/>
        <family val="3"/>
        <charset val="129"/>
      </rPr>
      <t>ライオンズタワ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目</t>
    </r>
    <r>
      <rPr>
        <sz val="10"/>
        <color rgb="FF000000"/>
        <rFont val="Corporate Logo Maru"/>
        <family val="3"/>
        <charset val="128"/>
      </rPr>
      <t>黒</t>
    </r>
    <r>
      <rPr>
        <sz val="10"/>
        <color rgb="FF000000"/>
        <rFont val="나눔바른고딕"/>
        <family val="3"/>
        <charset val="129"/>
      </rPr>
      <t>川</t>
    </r>
    <phoneticPr fontId="1"/>
  </si>
  <si>
    <t>라이온즈타워 메구로가와</t>
    <phoneticPr fontId="1"/>
  </si>
  <si>
    <t>東京都品川区西五反田3-6-23</t>
    <rPh sb="0" eb="10">
      <t>トウキョウ</t>
    </rPh>
    <phoneticPr fontId="1"/>
  </si>
  <si>
    <t>不動前</t>
    <rPh sb="0" eb="3">
      <t>フ</t>
    </rPh>
    <phoneticPr fontId="1"/>
  </si>
  <si>
    <t>75</t>
    <phoneticPr fontId="1"/>
  </si>
  <si>
    <t>1) 이미지는 실제와 차이가 있을 수 있습니다.
2) 구글맵에서 매물의 주변환경을 꼭 확인하시기 바랍니다.
3) 주차장비 : 34,000~38,000엔 (월).</t>
    <phoneticPr fontId="1"/>
  </si>
  <si>
    <r>
      <rPr>
        <sz val="10"/>
        <color rgb="FF000000"/>
        <rFont val="나눔바른고딕"/>
        <family val="3"/>
        <charset val="129"/>
      </rPr>
      <t>目</t>
    </r>
    <r>
      <rPr>
        <sz val="10"/>
        <color rgb="FF000000"/>
        <rFont val="Corporate Logo Maru"/>
        <family val="3"/>
        <charset val="128"/>
      </rPr>
      <t>黒花房山プレイス</t>
    </r>
    <rPh sb="0" eb="2">
      <t>メグロ</t>
    </rPh>
    <rPh sb="2" eb="5">
      <t>ハナブサヤマ</t>
    </rPh>
    <phoneticPr fontId="1"/>
  </si>
  <si>
    <t>메구로 하나부사야마프레이스</t>
    <phoneticPr fontId="1"/>
  </si>
  <si>
    <t>東京都品川区上大崎3-10-51</t>
    <rPh sb="0" eb="3">
      <t>トウキョウト</t>
    </rPh>
    <rPh sb="3" eb="6">
      <t>シナガワク</t>
    </rPh>
    <rPh sb="6" eb="9">
      <t>カミオオサキ</t>
    </rPh>
    <phoneticPr fontId="1"/>
  </si>
  <si>
    <t>山手線</t>
    <rPh sb="0" eb="3">
      <t>ヤマノテ</t>
    </rPh>
    <phoneticPr fontId="1"/>
  </si>
  <si>
    <t>5</t>
    <phoneticPr fontId="1"/>
  </si>
  <si>
    <t>浅草線</t>
    <rPh sb="0" eb="3">
      <t>アサク</t>
    </rPh>
    <phoneticPr fontId="1"/>
  </si>
  <si>
    <t>品川区</t>
    <rPh sb="0" eb="3">
      <t>シ</t>
    </rPh>
    <phoneticPr fontId="1"/>
  </si>
  <si>
    <t>44</t>
    <phoneticPr fontId="1"/>
  </si>
  <si>
    <t>2008</t>
    <phoneticPr fontId="1"/>
  </si>
  <si>
    <t>1) 이미지는 실제와 차이가 있을 수 있습니다.
2) 구글맵에서 매물의 주변환경을 꼭 확인하시기 바랍니다.
3) 주차장비 : 37,000~42,000엔 (월). 
4) 기타 비용 : 250엔 (월)</t>
    <phoneticPr fontId="1"/>
  </si>
  <si>
    <t>03-5981-4030</t>
    <phoneticPr fontId="1"/>
  </si>
  <si>
    <t>03-5981-4040</t>
    <phoneticPr fontId="1"/>
  </si>
  <si>
    <r>
      <rPr>
        <sz val="10"/>
        <color rgb="FF000000"/>
        <rFont val="나눔바른고딕"/>
        <family val="3"/>
        <charset val="129"/>
      </rPr>
      <t>グランドメゾン</t>
    </r>
    <r>
      <rPr>
        <sz val="10"/>
        <color rgb="FF000000"/>
        <rFont val="Corporate Logo Maru"/>
        <family val="3"/>
        <charset val="128"/>
      </rPr>
      <t>恵比寿の杜</t>
    </r>
    <rPh sb="7" eb="10">
      <t>エビス</t>
    </rPh>
    <rPh sb="11" eb="12">
      <t>モリ</t>
    </rPh>
    <phoneticPr fontId="1"/>
  </si>
  <si>
    <t>그랜드메종 에비스노모릐</t>
    <phoneticPr fontId="1"/>
  </si>
  <si>
    <t>東京都渋谷区恵比寿4-26-10</t>
    <rPh sb="0" eb="9">
      <t>トウキョウトシブヤクエビス</t>
    </rPh>
    <phoneticPr fontId="1"/>
  </si>
  <si>
    <t>渋谷区</t>
    <rPh sb="0" eb="3">
      <t>シブ</t>
    </rPh>
    <phoneticPr fontId="1"/>
  </si>
  <si>
    <t>SRC</t>
    <phoneticPr fontId="1"/>
  </si>
  <si>
    <t>40</t>
    <phoneticPr fontId="1"/>
  </si>
  <si>
    <t>1) 이미지는 실제와 차이가 있을 수 있습니다.
2) 구글맵에서 매물의 주변환경을 꼭 확인하시기 바랍니다.
3) 기타 비용 : 1,928엔 (월).</t>
    <phoneticPr fontId="1"/>
  </si>
  <si>
    <t>03-5784-9031</t>
    <phoneticPr fontId="1"/>
  </si>
  <si>
    <r>
      <rPr>
        <sz val="10"/>
        <color rgb="FF000000"/>
        <rFont val="나눔바른고딕"/>
        <family val="3"/>
        <charset val="129"/>
      </rPr>
      <t>ブリリアワタ</t>
    </r>
    <r>
      <rPr>
        <sz val="10"/>
        <color rgb="FF000000"/>
        <rFont val="Corporate Logo Maru"/>
        <family val="3"/>
        <charset val="128"/>
      </rPr>
      <t>ー目黒</t>
    </r>
    <rPh sb="7" eb="9">
      <t>メグロ</t>
    </rPh>
    <phoneticPr fontId="1"/>
  </si>
  <si>
    <t>브릴리아 메구로</t>
    <phoneticPr fontId="1"/>
  </si>
  <si>
    <t>東京都品川区上大崎3-1-2</t>
    <rPh sb="0" eb="6">
      <t>トウキョウトシナガワ</t>
    </rPh>
    <rPh sb="6" eb="9">
      <t>カミ</t>
    </rPh>
    <phoneticPr fontId="1"/>
  </si>
  <si>
    <t>品川区</t>
    <rPh sb="0" eb="3">
      <t>シナ</t>
    </rPh>
    <phoneticPr fontId="1"/>
  </si>
  <si>
    <t>524</t>
    <phoneticPr fontId="1"/>
  </si>
  <si>
    <t>大商</t>
    <rPh sb="0" eb="2">
      <t>ダイショウ</t>
    </rPh>
    <phoneticPr fontId="1"/>
  </si>
  <si>
    <t>03-3967-1818</t>
    <phoneticPr fontId="1"/>
  </si>
  <si>
    <t>03-3965-2334</t>
    <phoneticPr fontId="1"/>
  </si>
  <si>
    <r>
      <rPr>
        <sz val="10"/>
        <color rgb="FF000000"/>
        <rFont val="나눔바른고딕"/>
        <family val="3"/>
        <charset val="129"/>
      </rPr>
      <t>リビオ目</t>
    </r>
    <r>
      <rPr>
        <sz val="10"/>
        <color rgb="FF000000"/>
        <rFont val="Corporate Logo Maru"/>
        <family val="3"/>
        <charset val="128"/>
      </rPr>
      <t>黒リバーハウス</t>
    </r>
    <rPh sb="3" eb="5">
      <t>メ</t>
    </rPh>
    <phoneticPr fontId="1"/>
  </si>
  <si>
    <t>리비오 메구로</t>
    <phoneticPr fontId="1"/>
  </si>
  <si>
    <t>東京都品川区西五反田2-24-10</t>
    <rPh sb="0" eb="6">
      <t>トウキョウトシナ</t>
    </rPh>
    <rPh sb="6" eb="10">
      <t>ニシゴタ</t>
    </rPh>
    <phoneticPr fontId="1"/>
  </si>
  <si>
    <t>五反田</t>
    <rPh sb="0" eb="3">
      <t>ゴ</t>
    </rPh>
    <phoneticPr fontId="1"/>
  </si>
  <si>
    <t>3LDK</t>
    <phoneticPr fontId="1"/>
  </si>
  <si>
    <t>78</t>
    <phoneticPr fontId="1"/>
  </si>
  <si>
    <t>ソニー不動産</t>
    <phoneticPr fontId="1"/>
  </si>
  <si>
    <t>03-6274-6551</t>
    <phoneticPr fontId="1"/>
  </si>
  <si>
    <r>
      <rPr>
        <sz val="10"/>
        <color rgb="FF000000"/>
        <rFont val="나눔바른고딕"/>
        <family val="3"/>
        <charset val="129"/>
      </rPr>
      <t>プラウド</t>
    </r>
    <r>
      <rPr>
        <sz val="10"/>
        <color rgb="FF000000"/>
        <rFont val="Corporate Logo Maru"/>
        <family val="3"/>
        <charset val="128"/>
      </rPr>
      <t>恵比寿ディアージュ</t>
    </r>
    <rPh sb="4" eb="7">
      <t>エビス</t>
    </rPh>
    <phoneticPr fontId="1"/>
  </si>
  <si>
    <t>프라우드에비스</t>
    <phoneticPr fontId="1"/>
  </si>
  <si>
    <t>東京都渋谷区東3-9-13</t>
    <rPh sb="0" eb="7">
      <t>トウキョウトシブヤクヒガシ</t>
    </rPh>
    <phoneticPr fontId="1"/>
  </si>
  <si>
    <t>恵比寿</t>
    <rPh sb="0" eb="3">
      <t>エ</t>
    </rPh>
    <phoneticPr fontId="1"/>
  </si>
  <si>
    <t>46</t>
    <phoneticPr fontId="1"/>
  </si>
  <si>
    <t>2015</t>
    <phoneticPr fontId="1"/>
  </si>
  <si>
    <t>03-5766-2814</t>
    <phoneticPr fontId="1"/>
  </si>
  <si>
    <t>03-5766-2812</t>
    <phoneticPr fontId="1"/>
  </si>
  <si>
    <r>
      <rPr>
        <sz val="10"/>
        <color rgb="FF000000"/>
        <rFont val="나눔바른고딕"/>
        <family val="3"/>
        <charset val="129"/>
      </rPr>
      <t>バ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スシティ東五反田</t>
    </r>
    <rPh sb="6" eb="10">
      <t>ヒガシゴタンダ</t>
    </rPh>
    <phoneticPr fontId="1"/>
  </si>
  <si>
    <t>바스시티 히가시고탄다</t>
    <phoneticPr fontId="1"/>
  </si>
  <si>
    <t>東京都品川区東五反田5-22-19</t>
    <rPh sb="0" eb="6">
      <t>トウキョウト</t>
    </rPh>
    <rPh sb="6" eb="10">
      <t>ヒガシゴタンダ</t>
    </rPh>
    <phoneticPr fontId="1"/>
  </si>
  <si>
    <t>19</t>
    <phoneticPr fontId="1"/>
  </si>
  <si>
    <t>없음</t>
    <phoneticPr fontId="1"/>
  </si>
  <si>
    <t>03-5444-2281</t>
    <phoneticPr fontId="1"/>
  </si>
  <si>
    <t>03-5444-2285</t>
    <phoneticPr fontId="1"/>
  </si>
  <si>
    <r>
      <rPr>
        <sz val="10"/>
        <color rgb="FF000000"/>
        <rFont val="나눔바른고딕"/>
        <family val="3"/>
        <charset val="129"/>
      </rPr>
      <t>シティタワ</t>
    </r>
    <r>
      <rPr>
        <sz val="10"/>
        <color rgb="FF000000"/>
        <rFont val="Corporate Logo Maru"/>
        <family val="3"/>
        <charset val="128"/>
      </rPr>
      <t>ー目黒</t>
    </r>
    <rPh sb="6" eb="8">
      <t>メグロ</t>
    </rPh>
    <phoneticPr fontId="1"/>
  </si>
  <si>
    <t>시티타워 메구로</t>
    <phoneticPr fontId="1"/>
  </si>
  <si>
    <t>東京都品川区西五反田3-10-18</t>
    <rPh sb="0" eb="6">
      <t>トウキョウ</t>
    </rPh>
    <rPh sb="6" eb="10">
      <t>ニシ</t>
    </rPh>
    <phoneticPr fontId="1"/>
  </si>
  <si>
    <t>不動前</t>
    <rPh sb="0" eb="3">
      <t>フドウ</t>
    </rPh>
    <phoneticPr fontId="1"/>
  </si>
  <si>
    <t>244</t>
    <phoneticPr fontId="1"/>
  </si>
  <si>
    <t>住友不動産</t>
    <rPh sb="0" eb="5">
      <t>スミトモ</t>
    </rPh>
    <phoneticPr fontId="1"/>
  </si>
  <si>
    <t>03-5739-0602</t>
    <phoneticPr fontId="1"/>
  </si>
  <si>
    <t>03-3449-2357</t>
    <phoneticPr fontId="1"/>
  </si>
  <si>
    <r>
      <rPr>
        <sz val="10"/>
        <color rgb="FF000000"/>
        <rFont val="나눔바른고딕"/>
        <family val="3"/>
        <charset val="129"/>
      </rPr>
      <t>グランヴェ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ル代官山</t>
    </r>
    <rPh sb="7" eb="10">
      <t>ダイカン</t>
    </rPh>
    <phoneticPr fontId="1"/>
  </si>
  <si>
    <t>그란베루 다이칸야마</t>
    <phoneticPr fontId="1"/>
  </si>
  <si>
    <t>東京都渋谷区恵比寿西2-11-14</t>
    <rPh sb="0" eb="9">
      <t>トウキョウトシブヤクエビス</t>
    </rPh>
    <rPh sb="9" eb="10">
      <t>ニシ</t>
    </rPh>
    <phoneticPr fontId="1"/>
  </si>
  <si>
    <t>東急東横線</t>
    <rPh sb="0" eb="5">
      <t>トウキュウトウ</t>
    </rPh>
    <phoneticPr fontId="1"/>
  </si>
  <si>
    <t>代官山</t>
    <rPh sb="0" eb="3">
      <t>ダイカン</t>
    </rPh>
    <phoneticPr fontId="1"/>
  </si>
  <si>
    <t>30</t>
    <phoneticPr fontId="1"/>
  </si>
  <si>
    <t>03-5217-1571</t>
    <phoneticPr fontId="1"/>
  </si>
  <si>
    <t>03-5217-1575</t>
    <phoneticPr fontId="1"/>
  </si>
  <si>
    <r>
      <rPr>
        <sz val="10"/>
        <color rgb="FF000000"/>
        <rFont val="나눔바른고딕"/>
        <family val="3"/>
        <charset val="129"/>
      </rPr>
      <t>パ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クタワ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グランスカイ</t>
    </r>
    <phoneticPr fontId="1"/>
  </si>
  <si>
    <t>파크타워 그란스카이</t>
    <phoneticPr fontId="1"/>
  </si>
  <si>
    <t>東京都品川区東五反田2-10-1</t>
    <rPh sb="0" eb="6">
      <t>トウキョウ</t>
    </rPh>
    <rPh sb="6" eb="10">
      <t>ヒガシ</t>
    </rPh>
    <phoneticPr fontId="1"/>
  </si>
  <si>
    <t>736</t>
    <phoneticPr fontId="1"/>
  </si>
  <si>
    <t>2010</t>
    <phoneticPr fontId="1"/>
  </si>
  <si>
    <t>03-3449-2357</t>
    <phoneticPr fontId="1"/>
  </si>
  <si>
    <t>마제스티코트 메구로</t>
    <phoneticPr fontId="1"/>
  </si>
  <si>
    <r>
      <rPr>
        <sz val="10"/>
        <color rgb="FF000000"/>
        <rFont val="나눔바른고딕"/>
        <family val="3"/>
        <charset val="129"/>
      </rPr>
      <t>マジェスティコ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ト目</t>
    </r>
    <r>
      <rPr>
        <sz val="10"/>
        <color rgb="FF000000"/>
        <rFont val="Corporate Logo Maru"/>
        <family val="3"/>
        <charset val="128"/>
      </rPr>
      <t>黒</t>
    </r>
    <rPh sb="9" eb="11">
      <t>メグロ</t>
    </rPh>
    <phoneticPr fontId="1"/>
  </si>
  <si>
    <t>東京都目黒区下目黒2-23-11</t>
    <rPh sb="0" eb="6">
      <t>トウキョウトメグ</t>
    </rPh>
    <rPh sb="6" eb="9">
      <t>シモメグ</t>
    </rPh>
    <phoneticPr fontId="1"/>
  </si>
  <si>
    <t>目黒</t>
    <rPh sb="0" eb="2">
      <t>メグ</t>
    </rPh>
    <phoneticPr fontId="1"/>
  </si>
  <si>
    <t>目黒</t>
    <rPh sb="0" eb="2">
      <t>メ</t>
    </rPh>
    <phoneticPr fontId="1"/>
  </si>
  <si>
    <t>目黒区</t>
    <rPh sb="0" eb="3">
      <t>メ</t>
    </rPh>
    <phoneticPr fontId="1"/>
  </si>
  <si>
    <t>150</t>
    <phoneticPr fontId="1"/>
  </si>
  <si>
    <t>03-6408-5524</t>
    <phoneticPr fontId="1"/>
  </si>
  <si>
    <t>03-6408-5529</t>
    <phoneticPr fontId="1"/>
  </si>
  <si>
    <r>
      <rPr>
        <sz val="10"/>
        <color rgb="FF000000"/>
        <rFont val="나눔바른고딕"/>
        <family val="3"/>
        <charset val="129"/>
      </rPr>
      <t>ユニ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ブル</t>
    </r>
    <r>
      <rPr>
        <sz val="10"/>
        <color rgb="FF000000"/>
        <rFont val="Corporate Logo Maru"/>
        <family val="3"/>
        <charset val="128"/>
      </rPr>
      <t>恵比寿</t>
    </r>
    <rPh sb="5" eb="8">
      <t>エ</t>
    </rPh>
    <phoneticPr fontId="1"/>
  </si>
  <si>
    <t>유니브루 에비스</t>
    <phoneticPr fontId="1"/>
  </si>
  <si>
    <t>東京都渋谷区広尾1-15-8</t>
    <rPh sb="0" eb="8">
      <t>トウキョウトシブヤクヒロオ</t>
    </rPh>
    <phoneticPr fontId="1"/>
  </si>
  <si>
    <t>31</t>
    <phoneticPr fontId="1"/>
  </si>
  <si>
    <t>1) 이미지는 실제와 차이가 있을 수 있습니다.
2) 구글맵에서 매물의 주변환경을 꼭 확인하시기 바랍니다.
3) 애완동물 가능.</t>
    <phoneticPr fontId="1"/>
  </si>
  <si>
    <t>住友不動産</t>
    <rPh sb="0" eb="5">
      <t>スミ</t>
    </rPh>
    <phoneticPr fontId="1"/>
  </si>
  <si>
    <t>03-5725-4611</t>
    <phoneticPr fontId="1"/>
  </si>
  <si>
    <t>03-5725-4621</t>
    <phoneticPr fontId="1"/>
  </si>
  <si>
    <t>恵比寿ガーデンテラス壱番館</t>
    <rPh sb="0" eb="3">
      <t>エビス</t>
    </rPh>
    <rPh sb="10" eb="13">
      <t>イチバンカン</t>
    </rPh>
    <phoneticPr fontId="1"/>
  </si>
  <si>
    <t>에비스가덴 이치방칸</t>
    <phoneticPr fontId="1"/>
  </si>
  <si>
    <t>東京都目黒区三田1-4-3</t>
    <rPh sb="0" eb="6">
      <t>トウキョウトメ</t>
    </rPh>
    <rPh sb="6" eb="8">
      <t>ミタ</t>
    </rPh>
    <phoneticPr fontId="1"/>
  </si>
  <si>
    <t>290</t>
    <phoneticPr fontId="1"/>
  </si>
  <si>
    <t>1994</t>
    <phoneticPr fontId="1"/>
  </si>
  <si>
    <t>03-5784-9031</t>
    <phoneticPr fontId="1"/>
  </si>
  <si>
    <t>03-5784-9035</t>
    <phoneticPr fontId="1"/>
  </si>
  <si>
    <r>
      <rPr>
        <sz val="10"/>
        <color rgb="FF000000"/>
        <rFont val="나눔바른고딕"/>
        <family val="3"/>
        <charset val="129"/>
      </rPr>
      <t>オ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クプレイス目</t>
    </r>
    <r>
      <rPr>
        <sz val="10"/>
        <color rgb="FF000000"/>
        <rFont val="Corporate Logo Maru"/>
        <family val="3"/>
        <charset val="128"/>
      </rPr>
      <t>黒行人坂</t>
    </r>
    <rPh sb="7" eb="9">
      <t>メグロ</t>
    </rPh>
    <rPh sb="9" eb="11">
      <t>ギョウニン</t>
    </rPh>
    <rPh sb="11" eb="12">
      <t>サカ</t>
    </rPh>
    <phoneticPr fontId="1"/>
  </si>
  <si>
    <t>오크프레이스 메구로</t>
    <phoneticPr fontId="1"/>
  </si>
  <si>
    <t>東京都目黒区下目黒1-6-5</t>
    <rPh sb="0" eb="9">
      <t>トウキョウトメグロクシモ</t>
    </rPh>
    <phoneticPr fontId="1"/>
  </si>
  <si>
    <t>6</t>
    <phoneticPr fontId="1"/>
  </si>
  <si>
    <t>CONOE代官山</t>
    <rPh sb="5" eb="8">
      <t>ダイカ</t>
    </rPh>
    <phoneticPr fontId="1"/>
  </si>
  <si>
    <t>코노에 다이칸야마</t>
    <phoneticPr fontId="1"/>
  </si>
  <si>
    <t>東京都渋谷区恵比寿西1-36-2</t>
    <rPh sb="0" eb="9">
      <t>トウキョウトシブ</t>
    </rPh>
    <rPh sb="9" eb="10">
      <t>ニシ</t>
    </rPh>
    <phoneticPr fontId="1"/>
  </si>
  <si>
    <t>東急東横線</t>
    <rPh sb="0" eb="5">
      <t>トウキュウ</t>
    </rPh>
    <phoneticPr fontId="1"/>
  </si>
  <si>
    <t>代官山</t>
    <rPh sb="0" eb="3">
      <t>ダイカ</t>
    </rPh>
    <phoneticPr fontId="1"/>
  </si>
  <si>
    <t>日比谷線</t>
    <rPh sb="0" eb="4">
      <t>ヒビヤ</t>
    </rPh>
    <phoneticPr fontId="1"/>
  </si>
  <si>
    <t>渋谷区</t>
    <rPh sb="0" eb="3">
      <t>シ</t>
    </rPh>
    <phoneticPr fontId="1"/>
  </si>
  <si>
    <t>109</t>
    <phoneticPr fontId="1"/>
  </si>
  <si>
    <t>2016</t>
    <phoneticPr fontId="1"/>
  </si>
  <si>
    <t>03-5766-2815</t>
    <phoneticPr fontId="1"/>
  </si>
  <si>
    <t>03-3498-9531</t>
    <phoneticPr fontId="1"/>
  </si>
  <si>
    <r>
      <rPr>
        <sz val="10"/>
        <color rgb="FF000000"/>
        <rFont val="나눔바른고딕"/>
        <family val="3"/>
        <charset val="129"/>
      </rPr>
      <t>クレッセント目</t>
    </r>
    <r>
      <rPr>
        <sz val="10"/>
        <color rgb="FF000000"/>
        <rFont val="Corporate Logo Maru"/>
        <family val="3"/>
        <charset val="128"/>
      </rPr>
      <t>黒</t>
    </r>
    <r>
      <rPr>
        <sz val="10"/>
        <color rgb="FF000000"/>
        <rFont val="나눔바른고딕"/>
        <family val="3"/>
        <charset val="129"/>
      </rPr>
      <t>花</t>
    </r>
    <r>
      <rPr>
        <sz val="10"/>
        <color rgb="FF000000"/>
        <rFont val="Corporate Logo Maru"/>
        <family val="3"/>
        <charset val="128"/>
      </rPr>
      <t>厨</t>
    </r>
    <r>
      <rPr>
        <sz val="10"/>
        <color rgb="FF000000"/>
        <rFont val="나눔바른고딕"/>
        <family val="3"/>
        <charset val="129"/>
      </rPr>
      <t>房</t>
    </r>
    <rPh sb="6" eb="11">
      <t>メグロ</t>
    </rPh>
    <phoneticPr fontId="1"/>
  </si>
  <si>
    <t>그레센토 메구로하나부사야마</t>
    <phoneticPr fontId="1"/>
  </si>
  <si>
    <t>東京都品川区上大崎3-12-14</t>
    <rPh sb="0" eb="3">
      <t>トウキョウト</t>
    </rPh>
    <rPh sb="3" eb="6">
      <t>シナガワク</t>
    </rPh>
    <rPh sb="6" eb="9">
      <t>カミオオサキ</t>
    </rPh>
    <phoneticPr fontId="1"/>
  </si>
  <si>
    <t>RC</t>
    <phoneticPr fontId="1"/>
  </si>
  <si>
    <t>22</t>
    <phoneticPr fontId="1"/>
  </si>
  <si>
    <t>2001</t>
    <phoneticPr fontId="1"/>
  </si>
  <si>
    <t>1) 이미지는 실제와 차이가 있을 수 있습니다.
2) 구글맵에서 매물의 주변환경을 꼭 확인하시기 바랍니다.
3) 주차장 이용료: 32,000~39,000엔(월).</t>
    <phoneticPr fontId="1"/>
  </si>
  <si>
    <t>大成有楽不動前</t>
    <rPh sb="0" eb="2">
      <t>タイセイ</t>
    </rPh>
    <rPh sb="2" eb="4">
      <t>ユウラク</t>
    </rPh>
    <rPh sb="4" eb="7">
      <t>フドウ</t>
    </rPh>
    <phoneticPr fontId="1"/>
  </si>
  <si>
    <t>03-5768-6711</t>
    <phoneticPr fontId="1"/>
  </si>
  <si>
    <t>03-5768-6712</t>
    <phoneticPr fontId="1"/>
  </si>
  <si>
    <t>シルヴェリィ高輪台</t>
    <rPh sb="6" eb="9">
      <t>タカナワダイ</t>
    </rPh>
    <phoneticPr fontId="1"/>
  </si>
  <si>
    <t>시루베리 타카나와다이</t>
    <phoneticPr fontId="1"/>
  </si>
  <si>
    <t>東京都品川区東五反田4-3-6</t>
    <rPh sb="0" eb="6">
      <t>トウキョウト</t>
    </rPh>
    <rPh sb="6" eb="10">
      <t>ヒガシ</t>
    </rPh>
    <phoneticPr fontId="1"/>
  </si>
  <si>
    <t>五反田</t>
    <rPh sb="0" eb="3">
      <t>ゴタン</t>
    </rPh>
    <phoneticPr fontId="1"/>
  </si>
  <si>
    <t>14</t>
    <phoneticPr fontId="1"/>
  </si>
  <si>
    <t>1) 이미지는 실제와 차이가 있을 수 있습니다.
2) 구글맵에서 매물의 주변환경을 꼭 확인하시기 바랍니다.
3) 1층 전용 트렁크룸 사용 가능 합니다.</t>
    <phoneticPr fontId="1"/>
  </si>
  <si>
    <t>朝日管理</t>
    <rPh sb="0" eb="2">
      <t>アサヒ</t>
    </rPh>
    <rPh sb="2" eb="4">
      <t>カンリ</t>
    </rPh>
    <phoneticPr fontId="1"/>
  </si>
  <si>
    <t>03-3445-1114</t>
    <phoneticPr fontId="1"/>
  </si>
  <si>
    <t>03-3445-2340</t>
    <phoneticPr fontId="1"/>
  </si>
  <si>
    <r>
      <t>ディアナコ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ト</t>
    </r>
    <r>
      <rPr>
        <sz val="10"/>
        <color rgb="FF000000"/>
        <rFont val="Corporate Logo Maru"/>
        <family val="3"/>
        <charset val="128"/>
      </rPr>
      <t>恵比寿</t>
    </r>
    <rPh sb="7" eb="10">
      <t>エビス</t>
    </rPh>
    <phoneticPr fontId="1"/>
  </si>
  <si>
    <t>디아나코트 에비스</t>
    <phoneticPr fontId="1"/>
  </si>
  <si>
    <t>東京都渋谷区恵比寿1-23-17</t>
    <rPh sb="0" eb="9">
      <t>トウキョウトシブヤクエ</t>
    </rPh>
    <phoneticPr fontId="1"/>
  </si>
  <si>
    <t>広尾</t>
    <rPh sb="0" eb="2">
      <t>ヒロオ</t>
    </rPh>
    <phoneticPr fontId="1"/>
  </si>
  <si>
    <t>히로오</t>
    <phoneticPr fontId="1"/>
  </si>
  <si>
    <t>110</t>
    <phoneticPr fontId="1"/>
  </si>
  <si>
    <t>1) 이미지는 실제와 차이가 있을 수 있습니다.
2) 구글맵에서 매물의 주변환경을 꼭 확인하시기 바랍니다.
3) 주차장이용료 : 29,000~43,000엔 (월).</t>
    <phoneticPr fontId="1"/>
  </si>
  <si>
    <t>1) 이미지는 실제와 차이가 있을 수 있습니다.
2) 구글맵에서 매물의 주변환경을 꼭 확인하시기 바랍니다.
3) 애완동물 가능.
4) 주차장 이용료 : 39,000~41,000엔 (월) / 주륜장 : 1,500~3,000엔 (월) / 오토바이 : 3,000엔 (월).</t>
  </si>
  <si>
    <t>1) 이미지는 실제와 차이가 있을 수 있습니다.
2) 구글맵에서 매물의 주변환경을 꼭 확인하시기 바랍니다.
3) 애완동물 가능.
4) 주차장 이용료 : 41,000~69,000엔 (월).
5) 24시간 관리인 상주.</t>
  </si>
  <si>
    <t>1) 이미지는 실제와 차이가 있을 수 있습니다.
2) 구글맵에서 매물의 주변환경을 꼭 확인하시기 바랍니다.
3) 주차장 이용료 : 28,000~32,000엔 (월), 오토바이 : 3,000엔 (월), 주륜장 : 100~300엔 (월).</t>
  </si>
  <si>
    <t>1) 이미지는 실제와 차이가 있을 수 있습니다.
2) 구글맵에서 매물의 주변환경을 꼭 확인하시기 바랍니다.
3) 주차장 이용료 : 40,000~48,000엔(월).</t>
  </si>
  <si>
    <t>1) 이미지는 실제와 차이가 있을 수 있습니다.
2) 구글맵에서 매물의 주변환경을 꼭 확인하시기 바랍니다.
3) 주차장 이용료 : 48,000~52,000엔(월).</t>
  </si>
  <si>
    <t>1) 이미지는 실제와 차이가 있을 수 있습니다.
2) 구글맵에서 매물의 주변환경을 꼭 확인하시기 바랍니다.
3) 주차장 이용료 : 33,000~52,000엔(월).</t>
  </si>
  <si>
    <t>1) 이미지는 실제와 차이가 있을 수 있습니다.
2) 구글맵에서 매물의 주변환경을 꼭 확인하시기 바랍니다.
3) 주차장 이용료 : 30,500~38,000엔(월).
4) 기타비용 : 1,608엔(월)</t>
  </si>
  <si>
    <t>1) 이미지는 실제와 차이가 있을 수 있습니다.
2) 구글맵에서 매물의 주변환경을 꼭 확인하시기 바랍니다.
3) 주차장 이용료 : 37,000~44,000엔(월).
4) 24시간 관리인 상주.
5) 프론트 서비스 있음.</t>
  </si>
  <si>
    <t>1) 이미지는 실제와 차이가 있을 수 있습니다.
2) 구글맵에서 매물의 주변환경을 꼭 확인하시기 바랍니다.
3) 주차장 이용료: 47,000~52,000엔(월).
4) 애완동물 가능.
5) 콩셰르주 서비스 있음.</t>
  </si>
  <si>
    <t>ゼグナス</t>
    <phoneticPr fontId="1"/>
  </si>
  <si>
    <t>03-5468-7110</t>
    <phoneticPr fontId="1"/>
  </si>
  <si>
    <t>03-5468-7120</t>
    <phoneticPr fontId="1"/>
  </si>
  <si>
    <r>
      <rPr>
        <sz val="10"/>
        <color rgb="FF000000"/>
        <rFont val="Corporate Logo Maru"/>
        <family val="3"/>
        <charset val="128"/>
      </rPr>
      <t>売主</t>
    </r>
    <r>
      <rPr>
        <sz val="10"/>
        <color rgb="FF000000"/>
        <rFont val="나눔바른고딕"/>
        <family val="3"/>
        <charset val="129"/>
      </rPr>
      <t>:3.24%+6.48만</t>
    </r>
    <rPh sb="0" eb="2">
      <t>ウリヌシ</t>
    </rPh>
    <phoneticPr fontId="1"/>
  </si>
  <si>
    <r>
      <t>パルテ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ル</t>
    </r>
    <r>
      <rPr>
        <sz val="10"/>
        <color rgb="FF000000"/>
        <rFont val="Corporate Logo Maru"/>
        <family val="3"/>
        <charset val="128"/>
      </rPr>
      <t>恵比寿</t>
    </r>
    <rPh sb="5" eb="8">
      <t>エビス</t>
    </rPh>
    <phoneticPr fontId="1"/>
  </si>
  <si>
    <t>바르테루 에비스</t>
    <phoneticPr fontId="1"/>
  </si>
  <si>
    <t>東京都目黒区三田1-3-21</t>
    <rPh sb="0" eb="6">
      <t>トウキョウトメ</t>
    </rPh>
    <rPh sb="6" eb="8">
      <t>ミタ</t>
    </rPh>
    <phoneticPr fontId="1"/>
  </si>
  <si>
    <t>72</t>
    <phoneticPr fontId="1"/>
  </si>
  <si>
    <t>1) 이미지는 실제와 차이가 있을 수 있습니다.
2) 구글맵에서 매물의 주변환경을 꼭 확인하시기 바랍니다.
3) 주차장이용료 : 30,000~36,000엔 (월).</t>
    <phoneticPr fontId="1"/>
  </si>
  <si>
    <t>エフステージ</t>
    <phoneticPr fontId="1"/>
  </si>
  <si>
    <t>050-3188-8563</t>
    <phoneticPr fontId="1"/>
  </si>
  <si>
    <t>03-3818-2633</t>
    <phoneticPr fontId="1"/>
  </si>
  <si>
    <t>クレビアタワー池田山</t>
    <rPh sb="7" eb="10">
      <t>イケダヤマ</t>
    </rPh>
    <phoneticPr fontId="1"/>
  </si>
  <si>
    <t>크레비아타워 이케다야마</t>
    <phoneticPr fontId="1"/>
  </si>
  <si>
    <t>東京都品川区東五反田5-10-15</t>
    <rPh sb="0" eb="6">
      <t>トウキョウト</t>
    </rPh>
    <rPh sb="6" eb="10">
      <t>ヒガシ</t>
    </rPh>
    <phoneticPr fontId="1"/>
  </si>
  <si>
    <t>104</t>
    <phoneticPr fontId="1"/>
  </si>
  <si>
    <t>1) 이미지는 실제와 차이가 있을 수 있습니다.
2) 구글맵에서 매물의 주변환경을 꼭 확인하시기 바랍니다.
3) 주차장 이용료 : 32,000~37,000엔 (월).</t>
    <phoneticPr fontId="1"/>
  </si>
  <si>
    <t>ランドワーク不動産</t>
    <rPh sb="6" eb="9">
      <t>フドウ</t>
    </rPh>
    <phoneticPr fontId="1"/>
  </si>
  <si>
    <t>03-6420-0151</t>
    <phoneticPr fontId="1"/>
  </si>
  <si>
    <t>03-3441-8931</t>
    <phoneticPr fontId="1"/>
  </si>
  <si>
    <r>
      <t>朝日マンション目</t>
    </r>
    <r>
      <rPr>
        <sz val="10"/>
        <color rgb="FF000000"/>
        <rFont val="Corporate Logo Maru"/>
        <family val="3"/>
        <charset val="128"/>
      </rPr>
      <t>黒</t>
    </r>
    <rPh sb="0" eb="2">
      <t>アサヒ</t>
    </rPh>
    <rPh sb="7" eb="9">
      <t>メグロ</t>
    </rPh>
    <phoneticPr fontId="1"/>
  </si>
  <si>
    <t>아사히만숀 메구로</t>
    <phoneticPr fontId="1"/>
  </si>
  <si>
    <t>東京都品川区上大崎3-9-37</t>
    <rPh sb="0" eb="9">
      <t>トウキョウトシナガワクカミ</t>
    </rPh>
    <phoneticPr fontId="1"/>
  </si>
  <si>
    <t>1) 이미지는 실제와 차이가 있을 수 있습니다.
2) 구글맵에서 매물의 주변환경을 꼭 확인하시기 바랍니다.
3) 4방향 창문 있습니다.</t>
    <phoneticPr fontId="1"/>
  </si>
  <si>
    <t>スライクホーム</t>
    <phoneticPr fontId="1"/>
  </si>
  <si>
    <t>03-5830-3853</t>
    <phoneticPr fontId="1"/>
  </si>
  <si>
    <t>03-5830-3854</t>
    <phoneticPr fontId="1"/>
  </si>
  <si>
    <r>
      <t>大崎ウエストシティタワ</t>
    </r>
    <r>
      <rPr>
        <sz val="10"/>
        <color rgb="FF000000"/>
        <rFont val="Corporate Logo Maru"/>
        <family val="3"/>
        <charset val="128"/>
      </rPr>
      <t>ー</t>
    </r>
    <r>
      <rPr>
        <sz val="10"/>
        <color rgb="FF000000"/>
        <rFont val="나눔바른고딕"/>
        <family val="3"/>
        <charset val="129"/>
      </rPr>
      <t>ズ</t>
    </r>
    <rPh sb="0" eb="2">
      <t>オオサキ</t>
    </rPh>
    <phoneticPr fontId="1"/>
  </si>
  <si>
    <t>오오사키 웨스트시티타워</t>
    <phoneticPr fontId="1"/>
  </si>
  <si>
    <t>18</t>
    <phoneticPr fontId="1"/>
  </si>
  <si>
    <t>1084</t>
    <phoneticPr fontId="1"/>
  </si>
  <si>
    <t>2009</t>
    <phoneticPr fontId="1"/>
  </si>
  <si>
    <t>1) 이미지는 실제와 차이가 있을 수 있습니다.
2) 구글맵에서 매물의 주변환경을 꼭 확인하시기 바랍니다.
3) 주차장이용료 : 29,000엔 (월).</t>
    <phoneticPr fontId="1"/>
  </si>
  <si>
    <t>アスタリスク</t>
    <phoneticPr fontId="1"/>
  </si>
  <si>
    <t>03-3263-9909</t>
    <phoneticPr fontId="1"/>
  </si>
  <si>
    <t>03-6683-7970</t>
    <phoneticPr fontId="1"/>
  </si>
  <si>
    <t>東京都品川区大崎2丁目9-1</t>
    <rPh sb="0" eb="3">
      <t>トウキョウト</t>
    </rPh>
    <rPh sb="3" eb="6">
      <t>シナガワク</t>
    </rPh>
    <rPh sb="6" eb="8">
      <t>オオサキ</t>
    </rPh>
    <rPh sb="9" eb="11">
      <t>チョウメ</t>
    </rPh>
    <phoneticPr fontId="1"/>
  </si>
  <si>
    <t>渋谷アインス</t>
    <rPh sb="0" eb="2">
      <t>シブヤ</t>
    </rPh>
    <phoneticPr fontId="1"/>
  </si>
  <si>
    <t>시부야아인스</t>
    <phoneticPr fontId="1"/>
  </si>
  <si>
    <t>東京都渋谷区渋谷1-20-11</t>
    <rPh sb="0" eb="3">
      <t>トウキョウト</t>
    </rPh>
    <rPh sb="3" eb="6">
      <t>シブヤク</t>
    </rPh>
    <rPh sb="6" eb="8">
      <t>シブタニ</t>
    </rPh>
    <phoneticPr fontId="1"/>
  </si>
  <si>
    <t>渋谷</t>
    <rPh sb="0" eb="2">
      <t>シブ</t>
    </rPh>
    <phoneticPr fontId="1"/>
  </si>
  <si>
    <t>副都心線</t>
    <rPh sb="0" eb="4">
      <t>フク</t>
    </rPh>
    <phoneticPr fontId="1"/>
  </si>
  <si>
    <t>明治神宮前</t>
    <rPh sb="0" eb="5">
      <t>メイジジ</t>
    </rPh>
    <phoneticPr fontId="1"/>
  </si>
  <si>
    <t>167</t>
    <phoneticPr fontId="1"/>
  </si>
  <si>
    <t>1) 이미지는 실제와 차이가 있을 수 있습니다.
2) 구글맵에서 매물의 주변환경을 꼭 확인하시기 바랍니다.
3) 주차장 이용료 : 36,000엔(월).</t>
    <phoneticPr fontId="1"/>
  </si>
  <si>
    <t>シグマエステート</t>
    <phoneticPr fontId="1"/>
  </si>
  <si>
    <t>042-689-5545</t>
    <phoneticPr fontId="1"/>
  </si>
  <si>
    <t>042-673-2702</t>
    <phoneticPr fontId="1"/>
  </si>
  <si>
    <t>AD : 100만엔</t>
    <phoneticPr fontId="1"/>
  </si>
  <si>
    <t>테마</t>
    <phoneticPr fontId="1"/>
  </si>
  <si>
    <t>좋아,정말좋아</t>
    <phoneticPr fontId="1"/>
  </si>
  <si>
    <t>맞아</t>
    <phoneticPr fontId="1"/>
  </si>
  <si>
    <t>그런거야,안그래</t>
    <phoneticPr fontId="1"/>
  </si>
  <si>
    <t>왜안그러겠어</t>
    <phoneticPr fontId="1"/>
  </si>
  <si>
    <t>오</t>
    <phoneticPr fontId="1"/>
  </si>
  <si>
    <t>웃겨,죽네</t>
    <phoneticPr fontId="1"/>
  </si>
  <si>
    <t>미국,일본</t>
    <phoneticPr fontId="1"/>
  </si>
  <si>
    <t>한국,소련</t>
    <phoneticPr fontId="1"/>
  </si>
  <si>
    <t>한국</t>
    <phoneticPr fontId="1"/>
  </si>
  <si>
    <t>미국</t>
    <phoneticPr fontId="1"/>
  </si>
  <si>
    <t>ㅎㅎ</t>
    <phoneticPr fontId="1"/>
  </si>
  <si>
    <t>회원라벨</t>
    <phoneticPr fontId="1"/>
  </si>
  <si>
    <t>관리라벨</t>
    <phoneticPr fontId="1"/>
  </si>
  <si>
    <t>홀딩</t>
    <phoneticPr fontId="1"/>
  </si>
  <si>
    <t>진행</t>
    <phoneticPr fontId="1"/>
  </si>
  <si>
    <t>종료</t>
    <phoneticPr fontId="1"/>
  </si>
  <si>
    <t>저렴</t>
    <phoneticPr fontId="1"/>
  </si>
  <si>
    <t>옥탑</t>
    <phoneticPr fontId="1"/>
  </si>
  <si>
    <t>신축</t>
    <phoneticPr fontId="1"/>
  </si>
  <si>
    <t>추가1</t>
    <phoneticPr fontId="1"/>
  </si>
  <si>
    <t>추가2</t>
    <phoneticPr fontId="1"/>
  </si>
  <si>
    <t>추가3</t>
    <phoneticPr fontId="1"/>
  </si>
  <si>
    <t>추가4</t>
    <phoneticPr fontId="1"/>
  </si>
  <si>
    <t>추가5</t>
    <phoneticPr fontId="1"/>
  </si>
  <si>
    <t>본사직영</t>
    <phoneticPr fontId="1"/>
  </si>
  <si>
    <t>본사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</si>
</sst>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\(&quot;@&quot;\)"/>
    <numFmt numFmtId="178" formatCode="#,##0.00_);[Red]\(#,##0.00\)"/>
    <numFmt numFmtId="179" formatCode="0.0%"/>
    <numFmt numFmtId="180" formatCode="0.00_);[Red]\(0.00\)"/>
    <numFmt numFmtId="181" formatCode="0.00_ "/>
  </numFmts>
  <fonts count="25">
    <font>
      <sz val="11"/>
      <color rgb="FF000000"/>
      <name val="Calibri"/>
    </font>
    <font>
      <sz val="6"/>
      <name val="Corporate Logo Maru"/>
      <family val="3"/>
      <charset val="128"/>
    </font>
    <font>
      <sz val="10"/>
      <color rgb="FF000000"/>
      <name val="NanumBarunGothic Light"/>
      <family val="2"/>
      <charset val="129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Corporate Logo Maru"/>
      <family val="3"/>
      <charset val="128"/>
    </font>
    <font>
      <sz val="11"/>
      <color rgb="FF000000"/>
      <name val="Meiryo"/>
      <family val="2"/>
      <charset val="128"/>
    </font>
    <font>
      <sz val="11"/>
      <color rgb="FF000000"/>
      <name val="굴림"/>
      <family val="3"/>
      <charset val="129"/>
    </font>
    <font>
      <sz val="10"/>
      <color rgb="FF000000"/>
      <name val="돋움"/>
      <family val="3"/>
      <charset val="129"/>
    </font>
    <font>
      <sz val="11"/>
      <color rgb="FF000000"/>
      <name val="Corporate Logo Maru"/>
      <family val="3"/>
      <charset val="128"/>
    </font>
    <font>
      <sz val="11"/>
      <color rgb="FF000000"/>
      <name val="돋움"/>
      <family val="3"/>
      <charset val="129"/>
    </font>
    <font>
      <sz val="11"/>
      <color rgb="FF000000"/>
      <name val="Calibri"/>
      <family val="2"/>
    </font>
    <font>
      <sz val="10"/>
      <name val="돋움"/>
      <family val="3"/>
      <charset val="129"/>
    </font>
    <font>
      <sz val="10"/>
      <color rgb="FF000000"/>
      <name val="Meiryo"/>
      <family val="2"/>
      <charset val="128"/>
    </font>
    <font>
      <sz val="10"/>
      <color rgb="FF000000"/>
      <name val="나눔바른고딕"/>
      <family val="3"/>
      <charset val="129"/>
    </font>
    <font>
      <sz val="10"/>
      <color rgb="FF000000"/>
      <name val="NanumBarunGothic Light"/>
      <family val="3"/>
      <charset val="129"/>
    </font>
    <font>
      <sz val="10"/>
      <color rgb="FF000000"/>
      <name val="Calibri"/>
      <family val="2"/>
    </font>
    <font>
      <sz val="10"/>
      <color rgb="FF000000"/>
      <name val="굴림"/>
      <family val="3"/>
      <charset val="129"/>
    </font>
    <font>
      <sz val="10"/>
      <color rgb="FF333333"/>
      <name val="Meiryo"/>
      <family val="2"/>
      <charset val="128"/>
    </font>
    <font>
      <sz val="10"/>
      <color rgb="FF333333"/>
      <name val="나눔바른고딕"/>
      <family val="3"/>
      <charset val="129"/>
    </font>
    <font>
      <sz val="11"/>
      <color rgb="FF000000"/>
      <name val="나눔바른고딕"/>
      <family val="3"/>
      <charset val="129"/>
    </font>
    <font>
      <sz val="10"/>
      <name val="나눔바른고딕"/>
      <family val="3"/>
      <charset val="129"/>
    </font>
    <font>
      <sz val="10"/>
      <name val="Meiryo"/>
      <family val="2"/>
      <charset val="128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9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1" fontId="0" fillId="0" borderId="0" xfId="0" applyNumberFormat="1"/>
    <xf numFmtId="2" fontId="0" fillId="0" borderId="0" xfId="0" applyNumberFormat="1"/>
    <xf numFmtId="0" fontId="9" fillId="2" borderId="0" xfId="0" applyFont="1" applyFill="1" applyAlignment="1">
      <alignment vertical="center" shrinkToFit="1"/>
    </xf>
    <xf numFmtId="49" fontId="0" fillId="0" borderId="0" xfId="0" applyNumberFormat="1" applyAlignment="1">
      <alignment horizontal="center"/>
    </xf>
    <xf numFmtId="1" fontId="2" fillId="0" borderId="0" xfId="0" applyNumberFormat="1" applyFont="1" applyAlignment="1">
      <alignment vertical="center" shrinkToFit="1"/>
    </xf>
    <xf numFmtId="179" fontId="0" fillId="0" borderId="0" xfId="5" applyNumberFormat="1" applyFont="1" applyAlignment="1"/>
    <xf numFmtId="0" fontId="0" fillId="0" borderId="0" xfId="0"/>
    <xf numFmtId="0" fontId="2" fillId="0" borderId="0" xfId="0" applyFont="1" applyAlignment="1">
      <alignment vertical="center" shrinkToFit="1"/>
    </xf>
    <xf numFmtId="0" fontId="2" fillId="5" borderId="0" xfId="0" applyFont="1" applyFill="1" applyAlignment="1">
      <alignment vertical="center" shrinkToFit="1"/>
    </xf>
    <xf numFmtId="0" fontId="13" fillId="5" borderId="0" xfId="1" applyFont="1" applyFill="1" applyBorder="1" applyAlignment="1">
      <alignment horizontal="center" vertical="top" wrapText="1"/>
    </xf>
    <xf numFmtId="1" fontId="0" fillId="0" borderId="0" xfId="0" applyNumberFormat="1"/>
    <xf numFmtId="2" fontId="0" fillId="0" borderId="0" xfId="0" applyNumberForma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5" fillId="5" borderId="0" xfId="0" applyFont="1" applyFill="1" applyAlignment="1">
      <alignment horizontal="center" vertical="center" shrinkToFit="1"/>
    </xf>
    <xf numFmtId="0" fontId="15" fillId="5" borderId="0" xfId="0" applyFont="1" applyFill="1" applyBorder="1" applyAlignment="1">
      <alignment horizontal="center" vertical="center" shrinkToFit="1"/>
    </xf>
    <xf numFmtId="0" fontId="14" fillId="5" borderId="0" xfId="0" applyFont="1" applyFill="1" applyAlignment="1">
      <alignment horizontal="center" vertical="center" shrinkToFit="1"/>
    </xf>
    <xf numFmtId="0" fontId="5" fillId="0" borderId="0" xfId="0" applyFont="1"/>
    <xf numFmtId="0" fontId="6" fillId="2" borderId="0" xfId="0" applyFont="1" applyFill="1" applyAlignment="1">
      <alignment vertical="center" shrinkToFit="1"/>
    </xf>
    <xf numFmtId="0" fontId="14" fillId="2" borderId="0" xfId="0" applyFont="1" applyFill="1" applyAlignment="1">
      <alignment horizontal="right" vertical="center" shrinkToFit="1"/>
    </xf>
    <xf numFmtId="0" fontId="17" fillId="0" borderId="1" xfId="0" applyFont="1" applyBorder="1"/>
    <xf numFmtId="0" fontId="15" fillId="0" borderId="1" xfId="0" applyFont="1" applyBorder="1"/>
    <xf numFmtId="0" fontId="14" fillId="0" borderId="1" xfId="0" applyFont="1" applyBorder="1"/>
    <xf numFmtId="0" fontId="17" fillId="0" borderId="0" xfId="0" applyFont="1"/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9" fillId="3" borderId="0" xfId="0" applyFont="1" applyFill="1" applyAlignment="1">
      <alignment horizontal="right" vertical="center" wrapText="1"/>
    </xf>
    <xf numFmtId="0" fontId="17" fillId="3" borderId="0" xfId="0" applyFont="1" applyFill="1"/>
    <xf numFmtId="0" fontId="20" fillId="3" borderId="1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vertical="center" wrapText="1"/>
    </xf>
    <xf numFmtId="0" fontId="15" fillId="3" borderId="1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2" borderId="0" xfId="0" applyFont="1" applyFill="1" applyBorder="1" applyAlignment="1">
      <alignment horizontal="center" vertical="center" shrinkToFit="1"/>
    </xf>
    <xf numFmtId="1" fontId="14" fillId="2" borderId="0" xfId="4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4" fillId="0" borderId="0" xfId="3" applyFont="1"/>
    <xf numFmtId="0" fontId="15" fillId="0" borderId="0" xfId="3" applyFont="1"/>
    <xf numFmtId="0" fontId="14" fillId="0" borderId="0" xfId="3" applyFont="1" applyAlignment="1">
      <alignment horizontal="center" vertical="center"/>
    </xf>
    <xf numFmtId="0" fontId="15" fillId="2" borderId="0" xfId="0" applyFont="1" applyFill="1" applyAlignment="1">
      <alignment vertical="center" shrinkToFit="1"/>
    </xf>
    <xf numFmtId="0" fontId="15" fillId="4" borderId="0" xfId="0" applyFont="1" applyFill="1" applyAlignment="1">
      <alignment vertical="center" shrinkToFit="1"/>
    </xf>
    <xf numFmtId="181" fontId="15" fillId="2" borderId="0" xfId="0" applyNumberFormat="1" applyFont="1" applyFill="1" applyAlignment="1">
      <alignment vertical="center" shrinkToFit="1"/>
    </xf>
    <xf numFmtId="0" fontId="22" fillId="4" borderId="0" xfId="2" applyFont="1" applyFill="1" applyBorder="1" applyAlignment="1">
      <alignment horizontal="left" vertical="center" shrinkToFit="1"/>
    </xf>
    <xf numFmtId="49" fontId="15" fillId="2" borderId="0" xfId="2" applyNumberFormat="1" applyFont="1" applyFill="1" applyBorder="1" applyAlignment="1">
      <alignment horizontal="center" vertical="center" shrinkToFit="1"/>
    </xf>
    <xf numFmtId="1" fontId="15" fillId="4" borderId="0" xfId="2" applyNumberFormat="1" applyFont="1" applyFill="1" applyBorder="1" applyAlignment="1">
      <alignment horizontal="center" vertical="center" shrinkToFit="1"/>
    </xf>
    <xf numFmtId="1" fontId="15" fillId="2" borderId="0" xfId="2" applyNumberFormat="1" applyFont="1" applyFill="1" applyBorder="1" applyAlignment="1">
      <alignment horizontal="center" vertical="center" shrinkToFit="1"/>
    </xf>
    <xf numFmtId="177" fontId="15" fillId="4" borderId="0" xfId="2" applyNumberFormat="1" applyFont="1" applyFill="1" applyBorder="1" applyAlignment="1">
      <alignment horizontal="center" vertical="center" shrinkToFit="1"/>
    </xf>
    <xf numFmtId="177" fontId="15" fillId="2" borderId="0" xfId="2" applyNumberFormat="1" applyFont="1" applyFill="1" applyBorder="1" applyAlignment="1">
      <alignment horizontal="center" vertical="center" shrinkToFit="1"/>
    </xf>
    <xf numFmtId="180" fontId="15" fillId="2" borderId="0" xfId="2" applyNumberFormat="1" applyFont="1" applyFill="1" applyBorder="1" applyAlignment="1">
      <alignment horizontal="center" vertical="center" shrinkToFit="1"/>
    </xf>
    <xf numFmtId="49" fontId="15" fillId="4" borderId="0" xfId="2" applyNumberFormat="1" applyFont="1" applyFill="1" applyBorder="1" applyAlignment="1">
      <alignment horizontal="center" vertical="center" shrinkToFit="1"/>
    </xf>
    <xf numFmtId="178" fontId="15" fillId="2" borderId="0" xfId="2" applyNumberFormat="1" applyFont="1" applyFill="1" applyBorder="1" applyAlignment="1">
      <alignment horizontal="center" vertical="center" shrinkToFit="1"/>
    </xf>
    <xf numFmtId="0" fontId="21" fillId="0" borderId="0" xfId="3" applyFont="1" applyAlignment="1">
      <alignment wrapText="1"/>
    </xf>
    <xf numFmtId="179" fontId="15" fillId="2" borderId="0" xfId="0" applyNumberFormat="1" applyFont="1" applyFill="1" applyAlignment="1">
      <alignment vertical="center" shrinkToFit="1"/>
    </xf>
    <xf numFmtId="0" fontId="15" fillId="4" borderId="0" xfId="0" applyFont="1" applyFill="1" applyBorder="1" applyAlignment="1">
      <alignment vertical="center" shrinkToFit="1"/>
    </xf>
    <xf numFmtId="177" fontId="15" fillId="4" borderId="0" xfId="0" applyNumberFormat="1" applyFont="1" applyFill="1" applyBorder="1" applyAlignment="1">
      <alignment vertical="center" shrinkToFit="1"/>
    </xf>
    <xf numFmtId="0" fontId="15" fillId="2" borderId="0" xfId="0" applyFont="1" applyFill="1" applyBorder="1" applyAlignment="1">
      <alignment vertical="center" shrinkToFit="1"/>
    </xf>
    <xf numFmtId="180" fontId="15" fillId="2" borderId="0" xfId="0" applyNumberFormat="1" applyFont="1" applyFill="1" applyAlignment="1">
      <alignment vertical="center" shrinkToFit="1"/>
    </xf>
    <xf numFmtId="49" fontId="15" fillId="2" borderId="0" xfId="0" applyNumberFormat="1" applyFont="1" applyFill="1" applyBorder="1" applyAlignment="1">
      <alignment vertical="center" shrinkToFit="1"/>
    </xf>
    <xf numFmtId="176" fontId="15" fillId="4" borderId="0" xfId="0" applyNumberFormat="1" applyFont="1" applyFill="1" applyBorder="1" applyAlignment="1">
      <alignment vertical="center" shrinkToFit="1"/>
    </xf>
    <xf numFmtId="0" fontId="15" fillId="4" borderId="0" xfId="0" applyFont="1" applyFill="1" applyBorder="1" applyAlignment="1">
      <alignment horizontal="center" vertical="center" shrinkToFit="1"/>
    </xf>
    <xf numFmtId="49" fontId="15" fillId="4" borderId="0" xfId="0" applyNumberFormat="1" applyFont="1" applyFill="1" applyBorder="1" applyAlignment="1">
      <alignment vertical="center" shrinkToFit="1"/>
    </xf>
    <xf numFmtId="0" fontId="14" fillId="4" borderId="0" xfId="0" applyFont="1" applyFill="1" applyAlignment="1">
      <alignment vertical="center" shrinkToFit="1"/>
    </xf>
    <xf numFmtId="1" fontId="14" fillId="4" borderId="0" xfId="2" applyNumberFormat="1" applyFont="1" applyFill="1" applyBorder="1" applyAlignment="1">
      <alignment horizontal="center" vertical="center" shrinkToFit="1"/>
    </xf>
    <xf numFmtId="0" fontId="14" fillId="4" borderId="0" xfId="0" applyFont="1" applyFill="1" applyBorder="1" applyAlignment="1">
      <alignment vertical="center" shrinkToFit="1"/>
    </xf>
    <xf numFmtId="0" fontId="14" fillId="2" borderId="0" xfId="0" applyFont="1" applyFill="1" applyAlignment="1">
      <alignment vertical="center" shrinkToFit="1"/>
    </xf>
    <xf numFmtId="0" fontId="23" fillId="2" borderId="0" xfId="2" applyFont="1" applyFill="1" applyBorder="1" applyAlignment="1">
      <alignment horizontal="left" vertical="center" shrinkToFit="1"/>
    </xf>
    <xf numFmtId="176" fontId="14" fillId="2" borderId="0" xfId="0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181" fontId="21" fillId="2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180" fontId="21" fillId="2" borderId="0" xfId="0" applyNumberFormat="1" applyFont="1" applyFill="1" applyAlignment="1">
      <alignment vertical="center"/>
    </xf>
    <xf numFmtId="49" fontId="21" fillId="2" borderId="0" xfId="0" applyNumberFormat="1" applyFont="1" applyFill="1" applyAlignment="1">
      <alignment vertical="center"/>
    </xf>
    <xf numFmtId="49" fontId="21" fillId="4" borderId="0" xfId="0" applyNumberFormat="1" applyFont="1" applyFill="1" applyAlignment="1">
      <alignment vertical="center"/>
    </xf>
    <xf numFmtId="179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 shrinkToFit="1"/>
    </xf>
    <xf numFmtId="49" fontId="21" fillId="2" borderId="0" xfId="0" applyNumberFormat="1" applyFont="1" applyFill="1" applyAlignment="1">
      <alignment horizontal="center" vertical="center"/>
    </xf>
    <xf numFmtId="178" fontId="21" fillId="2" borderId="0" xfId="0" applyNumberFormat="1" applyFont="1" applyFill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 shrinkToFit="1"/>
    </xf>
    <xf numFmtId="178" fontId="15" fillId="2" borderId="0" xfId="0" applyNumberFormat="1" applyFont="1" applyFill="1" applyBorder="1" applyAlignment="1">
      <alignment horizontal="center" vertical="center" shrinkToFit="1"/>
    </xf>
    <xf numFmtId="177" fontId="15" fillId="2" borderId="0" xfId="0" applyNumberFormat="1" applyFont="1" applyFill="1" applyBorder="1" applyAlignment="1">
      <alignment horizontal="center" vertical="center" shrinkToFit="1"/>
    </xf>
    <xf numFmtId="38" fontId="0" fillId="0" borderId="0" xfId="7" applyFont="1" applyAlignment="1">
      <alignment horizontal="center" vertical="center"/>
    </xf>
  </cellXfs>
  <cellStyles count="8">
    <cellStyle name="백분율" xfId="5" builtinId="5"/>
    <cellStyle name="쉼표 [0]" xfId="7" builtinId="6"/>
    <cellStyle name="쉼표 [0] 2" xfId="6" xr:uid="{00000000-0005-0000-0000-000002000000}"/>
    <cellStyle name="표준" xfId="0" builtinId="0"/>
    <cellStyle name="표준 2" xfId="1" xr:uid="{00000000-0005-0000-0000-000004000000}"/>
    <cellStyle name="표준 3" xfId="2" xr:uid="{00000000-0005-0000-0000-000005000000}"/>
    <cellStyle name="표준 3 2" xfId="4" xr:uid="{00000000-0005-0000-0000-000006000000}"/>
    <cellStyle name="표준 4" xfId="3" xr:uid="{00000000-0005-0000-0000-000007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0</xdr:colOff>
      <xdr:row>0</xdr:row>
      <xdr:rowOff>-1956771</xdr:rowOff>
    </xdr:from>
    <xdr:to>
      <xdr:col>65</xdr:col>
      <xdr:colOff>87032</xdr:colOff>
      <xdr:row>0</xdr:row>
      <xdr:rowOff>-1673690</xdr:rowOff>
    </xdr:to>
    <xdr:grpSp>
      <xdr:nvGrpSpPr>
        <xdr:cNvPr id="9" name="그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38223265" y="-1956771"/>
          <a:ext cx="87032" cy="283081"/>
          <a:chOff x="0" y="0"/>
          <a:chExt cx="92074" cy="283081"/>
        </a:xfrm>
      </xdr:grpSpPr>
      <xdr:pic>
        <xdr:nvPicPr>
          <xdr:cNvPr id="10" name="image3.pn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207"/>
            <a:ext cx="92074" cy="142874"/>
          </a:xfrm>
          <a:prstGeom prst="rect">
            <a:avLst/>
          </a:prstGeom>
        </xdr:spPr>
      </xdr:pic>
      <xdr:pic>
        <xdr:nvPicPr>
          <xdr:cNvPr id="11" name="image3.p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65</xdr:col>
      <xdr:colOff>0</xdr:colOff>
      <xdr:row>0</xdr:row>
      <xdr:rowOff>-2923839</xdr:rowOff>
    </xdr:from>
    <xdr:to>
      <xdr:col>65</xdr:col>
      <xdr:colOff>87032</xdr:colOff>
      <xdr:row>0</xdr:row>
      <xdr:rowOff>-1799510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38223265" y="-2923839"/>
          <a:ext cx="87032" cy="1124329"/>
          <a:chOff x="0" y="0"/>
          <a:chExt cx="92074" cy="1124329"/>
        </a:xfrm>
      </xdr:grpSpPr>
      <xdr:pic>
        <xdr:nvPicPr>
          <xdr:cNvPr id="13" name="image3.png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207"/>
            <a:ext cx="92074" cy="142874"/>
          </a:xfrm>
          <a:prstGeom prst="rect">
            <a:avLst/>
          </a:prstGeom>
        </xdr:spPr>
      </xdr:pic>
      <xdr:pic>
        <xdr:nvPicPr>
          <xdr:cNvPr id="14" name="image3.pn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2074" cy="142874"/>
          </a:xfrm>
          <a:prstGeom prst="rect">
            <a:avLst/>
          </a:prstGeom>
        </xdr:spPr>
      </xdr:pic>
      <xdr:pic>
        <xdr:nvPicPr>
          <xdr:cNvPr id="15" name="image3.pn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81455"/>
            <a:ext cx="92074" cy="142874"/>
          </a:xfrm>
          <a:prstGeom prst="rect">
            <a:avLst/>
          </a:prstGeom>
        </xdr:spPr>
      </xdr:pic>
      <xdr:pic>
        <xdr:nvPicPr>
          <xdr:cNvPr id="16" name="image3.pn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41247"/>
            <a:ext cx="92074" cy="142874"/>
          </a:xfrm>
          <a:prstGeom prst="rect">
            <a:avLst/>
          </a:prstGeom>
        </xdr:spPr>
      </xdr:pic>
      <xdr:pic>
        <xdr:nvPicPr>
          <xdr:cNvPr id="17" name="image3.pn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60831"/>
            <a:ext cx="92074" cy="142874"/>
          </a:xfrm>
          <a:prstGeom prst="rect">
            <a:avLst/>
          </a:prstGeom>
        </xdr:spPr>
      </xdr:pic>
      <xdr:pic>
        <xdr:nvPicPr>
          <xdr:cNvPr id="18" name="image3.pn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01040"/>
            <a:ext cx="92074" cy="142874"/>
          </a:xfrm>
          <a:prstGeom prst="rect">
            <a:avLst/>
          </a:prstGeom>
        </xdr:spPr>
      </xdr:pic>
      <xdr:pic>
        <xdr:nvPicPr>
          <xdr:cNvPr id="19" name="image3.pn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20623"/>
            <a:ext cx="92074" cy="142874"/>
          </a:xfrm>
          <a:prstGeom prst="rect">
            <a:avLst/>
          </a:prstGeom>
        </xdr:spPr>
      </xdr:pic>
      <xdr:pic>
        <xdr:nvPicPr>
          <xdr:cNvPr id="20" name="image3.pn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80415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65</xdr:col>
      <xdr:colOff>0</xdr:colOff>
      <xdr:row>0</xdr:row>
      <xdr:rowOff>-4298083</xdr:rowOff>
    </xdr:from>
    <xdr:to>
      <xdr:col>65</xdr:col>
      <xdr:colOff>171068</xdr:colOff>
      <xdr:row>0</xdr:row>
      <xdr:rowOff>-3461857</xdr:rowOff>
    </xdr:to>
    <xdr:grpSp>
      <xdr:nvGrpSpPr>
        <xdr:cNvPr id="21" name="그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38223265" y="-4298083"/>
          <a:ext cx="171068" cy="836226"/>
          <a:chOff x="0" y="0"/>
          <a:chExt cx="171068" cy="836226"/>
        </a:xfrm>
      </xdr:grpSpPr>
      <xdr:pic>
        <xdr:nvPicPr>
          <xdr:cNvPr id="22" name="image1.pn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32520"/>
            <a:ext cx="92074" cy="142874"/>
          </a:xfrm>
          <a:prstGeom prst="rect">
            <a:avLst/>
          </a:prstGeom>
        </xdr:spPr>
      </xdr:pic>
      <xdr:pic>
        <xdr:nvPicPr>
          <xdr:cNvPr id="23" name="image2.pn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59" y="0"/>
            <a:ext cx="138309" cy="135187"/>
          </a:xfrm>
          <a:prstGeom prst="rect">
            <a:avLst/>
          </a:prstGeom>
        </xdr:spPr>
      </xdr:pic>
      <xdr:pic>
        <xdr:nvPicPr>
          <xdr:cNvPr id="24" name="image1.pn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72728"/>
            <a:ext cx="92074" cy="142874"/>
          </a:xfrm>
          <a:prstGeom prst="rect">
            <a:avLst/>
          </a:prstGeom>
        </xdr:spPr>
      </xdr:pic>
      <xdr:pic>
        <xdr:nvPicPr>
          <xdr:cNvPr id="25" name="image1.pn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12936"/>
            <a:ext cx="92074" cy="142874"/>
          </a:xfrm>
          <a:prstGeom prst="rect">
            <a:avLst/>
          </a:prstGeom>
        </xdr:spPr>
      </xdr:pic>
      <xdr:pic>
        <xdr:nvPicPr>
          <xdr:cNvPr id="26" name="image1.pn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53144"/>
            <a:ext cx="92074" cy="142874"/>
          </a:xfrm>
          <a:prstGeom prst="rect">
            <a:avLst/>
          </a:prstGeom>
        </xdr:spPr>
      </xdr:pic>
      <xdr:pic>
        <xdr:nvPicPr>
          <xdr:cNvPr id="27" name="image1.pn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93352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65</xdr:col>
      <xdr:colOff>0</xdr:colOff>
      <xdr:row>0</xdr:row>
      <xdr:rowOff>-1659815</xdr:rowOff>
    </xdr:from>
    <xdr:to>
      <xdr:col>65</xdr:col>
      <xdr:colOff>92074</xdr:colOff>
      <xdr:row>0</xdr:row>
      <xdr:rowOff>-535486</xdr:rowOff>
    </xdr:to>
    <xdr:grpSp>
      <xdr:nvGrpSpPr>
        <xdr:cNvPr id="28" name="그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38223265" y="-1659815"/>
          <a:ext cx="92074" cy="1124329"/>
          <a:chOff x="0" y="0"/>
          <a:chExt cx="92074" cy="1124329"/>
        </a:xfrm>
      </xdr:grpSpPr>
      <xdr:pic>
        <xdr:nvPicPr>
          <xdr:cNvPr id="29" name="image3.pn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0207"/>
            <a:ext cx="92074" cy="142874"/>
          </a:xfrm>
          <a:prstGeom prst="rect">
            <a:avLst/>
          </a:prstGeom>
        </xdr:spPr>
      </xdr:pic>
      <xdr:pic>
        <xdr:nvPicPr>
          <xdr:cNvPr id="30" name="image3.pn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2074" cy="142874"/>
          </a:xfrm>
          <a:prstGeom prst="rect">
            <a:avLst/>
          </a:prstGeom>
        </xdr:spPr>
      </xdr:pic>
      <xdr:pic>
        <xdr:nvPicPr>
          <xdr:cNvPr id="31" name="image3.pn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81455"/>
            <a:ext cx="92074" cy="142874"/>
          </a:xfrm>
          <a:prstGeom prst="rect">
            <a:avLst/>
          </a:prstGeom>
        </xdr:spPr>
      </xdr:pic>
      <xdr:pic>
        <xdr:nvPicPr>
          <xdr:cNvPr id="32" name="image3.pn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41247"/>
            <a:ext cx="92074" cy="142874"/>
          </a:xfrm>
          <a:prstGeom prst="rect">
            <a:avLst/>
          </a:prstGeom>
        </xdr:spPr>
      </xdr:pic>
      <xdr:pic>
        <xdr:nvPicPr>
          <xdr:cNvPr id="33" name="image3.pn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60831"/>
            <a:ext cx="92074" cy="142874"/>
          </a:xfrm>
          <a:prstGeom prst="rect">
            <a:avLst/>
          </a:prstGeom>
        </xdr:spPr>
      </xdr:pic>
      <xdr:pic>
        <xdr:nvPicPr>
          <xdr:cNvPr id="34" name="image3.pn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01040"/>
            <a:ext cx="92074" cy="142874"/>
          </a:xfrm>
          <a:prstGeom prst="rect">
            <a:avLst/>
          </a:prstGeom>
        </xdr:spPr>
      </xdr:pic>
      <xdr:pic>
        <xdr:nvPicPr>
          <xdr:cNvPr id="35" name="image3.pn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20623"/>
            <a:ext cx="92074" cy="142874"/>
          </a:xfrm>
          <a:prstGeom prst="rect">
            <a:avLst/>
          </a:prstGeom>
        </xdr:spPr>
      </xdr:pic>
      <xdr:pic>
        <xdr:nvPicPr>
          <xdr:cNvPr id="36" name="image3.pn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80415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65</xdr:col>
      <xdr:colOff>0</xdr:colOff>
      <xdr:row>2</xdr:row>
      <xdr:rowOff>0</xdr:rowOff>
    </xdr:from>
    <xdr:to>
      <xdr:col>65</xdr:col>
      <xdr:colOff>138309</xdr:colOff>
      <xdr:row>2</xdr:row>
      <xdr:rowOff>136868</xdr:rowOff>
    </xdr:to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0022" y="7896292"/>
          <a:ext cx="138309" cy="135187"/>
        </a:xfrm>
        <a:prstGeom prst="rect">
          <a:avLst/>
        </a:prstGeom>
      </xdr:spPr>
    </xdr:pic>
    <xdr:clientData/>
  </xdr:twoCellAnchor>
  <xdr:twoCellAnchor editAs="oneCell">
    <xdr:from>
      <xdr:col>65</xdr:col>
      <xdr:colOff>0</xdr:colOff>
      <xdr:row>2</xdr:row>
      <xdr:rowOff>0</xdr:rowOff>
    </xdr:from>
    <xdr:to>
      <xdr:col>65</xdr:col>
      <xdr:colOff>138309</xdr:colOff>
      <xdr:row>2</xdr:row>
      <xdr:rowOff>136867</xdr:rowOff>
    </xdr:to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0022" y="5591242"/>
          <a:ext cx="138309" cy="135187"/>
        </a:xfrm>
        <a:prstGeom prst="rect">
          <a:avLst/>
        </a:prstGeom>
      </xdr:spPr>
    </xdr:pic>
    <xdr:clientData/>
  </xdr:twoCellAnchor>
  <xdr:twoCellAnchor editAs="oneCell">
    <xdr:from>
      <xdr:col>65</xdr:col>
      <xdr:colOff>0</xdr:colOff>
      <xdr:row>2</xdr:row>
      <xdr:rowOff>0</xdr:rowOff>
    </xdr:from>
    <xdr:to>
      <xdr:col>65</xdr:col>
      <xdr:colOff>138309</xdr:colOff>
      <xdr:row>2</xdr:row>
      <xdr:rowOff>136868</xdr:rowOff>
    </xdr:to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0022" y="5972242"/>
          <a:ext cx="138309" cy="135187"/>
        </a:xfrm>
        <a:prstGeom prst="rect">
          <a:avLst/>
        </a:prstGeom>
      </xdr:spPr>
    </xdr:pic>
    <xdr:clientData/>
  </xdr:twoCellAnchor>
  <xdr:twoCellAnchor editAs="oneCell">
    <xdr:from>
      <xdr:col>65</xdr:col>
      <xdr:colOff>0</xdr:colOff>
      <xdr:row>0</xdr:row>
      <xdr:rowOff>-1691595</xdr:rowOff>
    </xdr:from>
    <xdr:to>
      <xdr:col>65</xdr:col>
      <xdr:colOff>171068</xdr:colOff>
      <xdr:row>0</xdr:row>
      <xdr:rowOff>-1135785</xdr:rowOff>
    </xdr:to>
    <xdr:grpSp>
      <xdr:nvGrpSpPr>
        <xdr:cNvPr id="40" name="그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38223265" y="-1691595"/>
          <a:ext cx="171068" cy="555810"/>
          <a:chOff x="0" y="0"/>
          <a:chExt cx="171068" cy="555810"/>
        </a:xfrm>
      </xdr:grpSpPr>
      <xdr:pic>
        <xdr:nvPicPr>
          <xdr:cNvPr id="41" name="image2.pn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59" y="0"/>
            <a:ext cx="138309" cy="135187"/>
          </a:xfrm>
          <a:prstGeom prst="rect">
            <a:avLst/>
          </a:prstGeom>
        </xdr:spPr>
      </xdr:pic>
      <xdr:pic>
        <xdr:nvPicPr>
          <xdr:cNvPr id="42" name="image4.pn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32520"/>
            <a:ext cx="92074" cy="142874"/>
          </a:xfrm>
          <a:prstGeom prst="rect">
            <a:avLst/>
          </a:prstGeom>
        </xdr:spPr>
      </xdr:pic>
      <xdr:pic>
        <xdr:nvPicPr>
          <xdr:cNvPr id="43" name="image4.pn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72728"/>
            <a:ext cx="92074" cy="142874"/>
          </a:xfrm>
          <a:prstGeom prst="rect">
            <a:avLst/>
          </a:prstGeom>
        </xdr:spPr>
      </xdr:pic>
      <xdr:pic>
        <xdr:nvPicPr>
          <xdr:cNvPr id="44" name="image4.pn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12936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65</xdr:col>
      <xdr:colOff>0</xdr:colOff>
      <xdr:row>0</xdr:row>
      <xdr:rowOff>-4609046</xdr:rowOff>
    </xdr:from>
    <xdr:to>
      <xdr:col>65</xdr:col>
      <xdr:colOff>171068</xdr:colOff>
      <xdr:row>0</xdr:row>
      <xdr:rowOff>-3772820</xdr:rowOff>
    </xdr:to>
    <xdr:grpSp>
      <xdr:nvGrpSpPr>
        <xdr:cNvPr id="45" name="그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38223265" y="-4609046"/>
          <a:ext cx="171068" cy="836226"/>
          <a:chOff x="0" y="0"/>
          <a:chExt cx="171068" cy="836226"/>
        </a:xfrm>
      </xdr:grpSpPr>
      <xdr:pic>
        <xdr:nvPicPr>
          <xdr:cNvPr id="46" name="image1.png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32520"/>
            <a:ext cx="92074" cy="142874"/>
          </a:xfrm>
          <a:prstGeom prst="rect">
            <a:avLst/>
          </a:prstGeom>
        </xdr:spPr>
      </xdr:pic>
      <xdr:pic>
        <xdr:nvPicPr>
          <xdr:cNvPr id="47" name="image2.pn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59" y="0"/>
            <a:ext cx="138309" cy="135187"/>
          </a:xfrm>
          <a:prstGeom prst="rect">
            <a:avLst/>
          </a:prstGeom>
        </xdr:spPr>
      </xdr:pic>
      <xdr:pic>
        <xdr:nvPicPr>
          <xdr:cNvPr id="48" name="image1.pn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72728"/>
            <a:ext cx="92074" cy="142874"/>
          </a:xfrm>
          <a:prstGeom prst="rect">
            <a:avLst/>
          </a:prstGeom>
        </xdr:spPr>
      </xdr:pic>
      <xdr:pic>
        <xdr:nvPicPr>
          <xdr:cNvPr id="49" name="image1.pn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12936"/>
            <a:ext cx="92074" cy="142874"/>
          </a:xfrm>
          <a:prstGeom prst="rect">
            <a:avLst/>
          </a:prstGeom>
        </xdr:spPr>
      </xdr:pic>
      <xdr:pic>
        <xdr:nvPicPr>
          <xdr:cNvPr id="50" name="image1.pn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553144"/>
            <a:ext cx="92074" cy="142874"/>
          </a:xfrm>
          <a:prstGeom prst="rect">
            <a:avLst/>
          </a:prstGeom>
        </xdr:spPr>
      </xdr:pic>
      <xdr:pic>
        <xdr:nvPicPr>
          <xdr:cNvPr id="51" name="image1.pn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693352"/>
            <a:ext cx="92074" cy="142874"/>
          </a:xfrm>
          <a:prstGeom prst="rect">
            <a:avLst/>
          </a:prstGeom>
        </xdr:spPr>
      </xdr:pic>
    </xdr:grpSp>
    <xdr:clientData/>
  </xdr:twoCellAnchor>
  <xdr:twoCellAnchor editAs="oneCell">
    <xdr:from>
      <xdr:col>65</xdr:col>
      <xdr:colOff>0</xdr:colOff>
      <xdr:row>2</xdr:row>
      <xdr:rowOff>0</xdr:rowOff>
    </xdr:from>
    <xdr:to>
      <xdr:col>65</xdr:col>
      <xdr:colOff>138309</xdr:colOff>
      <xdr:row>2</xdr:row>
      <xdr:rowOff>136868</xdr:rowOff>
    </xdr:to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0022" y="10991917"/>
          <a:ext cx="138309" cy="135187"/>
        </a:xfrm>
        <a:prstGeom prst="rect">
          <a:avLst/>
        </a:prstGeom>
      </xdr:spPr>
    </xdr:pic>
    <xdr:clientData/>
  </xdr:twoCellAnchor>
  <xdr:twoCellAnchor editAs="oneCell">
    <xdr:from>
      <xdr:col>65</xdr:col>
      <xdr:colOff>0</xdr:colOff>
      <xdr:row>2</xdr:row>
      <xdr:rowOff>0</xdr:rowOff>
    </xdr:from>
    <xdr:to>
      <xdr:col>65</xdr:col>
      <xdr:colOff>138309</xdr:colOff>
      <xdr:row>2</xdr:row>
      <xdr:rowOff>136868</xdr:rowOff>
    </xdr:to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0022" y="10668067"/>
          <a:ext cx="138309" cy="135187"/>
        </a:xfrm>
        <a:prstGeom prst="rect">
          <a:avLst/>
        </a:prstGeom>
      </xdr:spPr>
    </xdr:pic>
    <xdr:clientData/>
  </xdr:twoCellAnchor>
  <xdr:twoCellAnchor editAs="oneCell">
    <xdr:from>
      <xdr:col>65</xdr:col>
      <xdr:colOff>0</xdr:colOff>
      <xdr:row>2</xdr:row>
      <xdr:rowOff>0</xdr:rowOff>
    </xdr:from>
    <xdr:to>
      <xdr:col>65</xdr:col>
      <xdr:colOff>138309</xdr:colOff>
      <xdr:row>2</xdr:row>
      <xdr:rowOff>136868</xdr:rowOff>
    </xdr:to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0022" y="11353867"/>
          <a:ext cx="138309" cy="135187"/>
        </a:xfrm>
        <a:prstGeom prst="rect">
          <a:avLst/>
        </a:prstGeom>
      </xdr:spPr>
    </xdr:pic>
    <xdr:clientData/>
  </xdr:twoCellAnchor>
  <xdr:twoCellAnchor editAs="oneCell">
    <xdr:from>
      <xdr:col>65</xdr:col>
      <xdr:colOff>0</xdr:colOff>
      <xdr:row>2</xdr:row>
      <xdr:rowOff>0</xdr:rowOff>
    </xdr:from>
    <xdr:to>
      <xdr:col>65</xdr:col>
      <xdr:colOff>138309</xdr:colOff>
      <xdr:row>2</xdr:row>
      <xdr:rowOff>136868</xdr:rowOff>
    </xdr:to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0022" y="10344217"/>
          <a:ext cx="138309" cy="135187"/>
        </a:xfrm>
        <a:prstGeom prst="rect">
          <a:avLst/>
        </a:prstGeom>
      </xdr:spPr>
    </xdr:pic>
    <xdr:clientData/>
  </xdr:twoCellAnchor>
  <xdr:oneCellAnchor>
    <xdr:from>
      <xdr:col>65</xdr:col>
      <xdr:colOff>0</xdr:colOff>
      <xdr:row>3</xdr:row>
      <xdr:rowOff>0</xdr:rowOff>
    </xdr:from>
    <xdr:ext cx="138309" cy="136868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324" y="358588"/>
          <a:ext cx="138309" cy="136868"/>
        </a:xfrm>
        <a:prstGeom prst="rect">
          <a:avLst/>
        </a:prstGeom>
      </xdr:spPr>
    </xdr:pic>
    <xdr:clientData/>
  </xdr:oneCellAnchor>
  <xdr:oneCellAnchor>
    <xdr:from>
      <xdr:col>65</xdr:col>
      <xdr:colOff>0</xdr:colOff>
      <xdr:row>3</xdr:row>
      <xdr:rowOff>0</xdr:rowOff>
    </xdr:from>
    <xdr:ext cx="138309" cy="136867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324" y="358588"/>
          <a:ext cx="138309" cy="136867"/>
        </a:xfrm>
        <a:prstGeom prst="rect">
          <a:avLst/>
        </a:prstGeom>
      </xdr:spPr>
    </xdr:pic>
    <xdr:clientData/>
  </xdr:oneCellAnchor>
  <xdr:oneCellAnchor>
    <xdr:from>
      <xdr:col>65</xdr:col>
      <xdr:colOff>0</xdr:colOff>
      <xdr:row>3</xdr:row>
      <xdr:rowOff>0</xdr:rowOff>
    </xdr:from>
    <xdr:ext cx="138309" cy="136868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324" y="358588"/>
          <a:ext cx="138309" cy="136868"/>
        </a:xfrm>
        <a:prstGeom prst="rect">
          <a:avLst/>
        </a:prstGeom>
      </xdr:spPr>
    </xdr:pic>
    <xdr:clientData/>
  </xdr:oneCellAnchor>
  <xdr:oneCellAnchor>
    <xdr:from>
      <xdr:col>65</xdr:col>
      <xdr:colOff>0</xdr:colOff>
      <xdr:row>3</xdr:row>
      <xdr:rowOff>0</xdr:rowOff>
    </xdr:from>
    <xdr:ext cx="138309" cy="136868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324" y="358588"/>
          <a:ext cx="138309" cy="136868"/>
        </a:xfrm>
        <a:prstGeom prst="rect">
          <a:avLst/>
        </a:prstGeom>
      </xdr:spPr>
    </xdr:pic>
    <xdr:clientData/>
  </xdr:oneCellAnchor>
  <xdr:oneCellAnchor>
    <xdr:from>
      <xdr:col>65</xdr:col>
      <xdr:colOff>0</xdr:colOff>
      <xdr:row>3</xdr:row>
      <xdr:rowOff>0</xdr:rowOff>
    </xdr:from>
    <xdr:ext cx="138309" cy="136868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324" y="358588"/>
          <a:ext cx="138309" cy="136868"/>
        </a:xfrm>
        <a:prstGeom prst="rect">
          <a:avLst/>
        </a:prstGeom>
      </xdr:spPr>
    </xdr:pic>
    <xdr:clientData/>
  </xdr:oneCellAnchor>
  <xdr:oneCellAnchor>
    <xdr:from>
      <xdr:col>65</xdr:col>
      <xdr:colOff>0</xdr:colOff>
      <xdr:row>3</xdr:row>
      <xdr:rowOff>0</xdr:rowOff>
    </xdr:from>
    <xdr:ext cx="138309" cy="136868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324" y="358588"/>
          <a:ext cx="138309" cy="136868"/>
        </a:xfrm>
        <a:prstGeom prst="rect">
          <a:avLst/>
        </a:prstGeom>
      </xdr:spPr>
    </xdr:pic>
    <xdr:clientData/>
  </xdr:oneCellAnchor>
  <xdr:oneCellAnchor>
    <xdr:from>
      <xdr:col>65</xdr:col>
      <xdr:colOff>0</xdr:colOff>
      <xdr:row>3</xdr:row>
      <xdr:rowOff>0</xdr:rowOff>
    </xdr:from>
    <xdr:ext cx="138309" cy="136868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324" y="358588"/>
          <a:ext cx="138309" cy="1368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49"/>
  <sheetViews>
    <sheetView showZeros="0"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2" sqref="C32"/>
    </sheetView>
  </sheetViews>
  <sheetFormatPr defaultRowHeight="15"/>
  <cols>
    <col min="1" max="2" width="10.28515625" bestFit="1" customWidth="1"/>
    <col min="3" max="3" width="40.140625" bestFit="1" customWidth="1"/>
    <col min="4" max="4" width="12.7109375" bestFit="1" customWidth="1"/>
    <col min="5" max="5" width="11" style="6" bestFit="1" customWidth="1"/>
    <col min="6" max="6" width="22.28515625" bestFit="1" customWidth="1"/>
    <col min="7" max="7" width="20" bestFit="1" customWidth="1"/>
    <col min="8" max="8" width="8.140625" bestFit="1" customWidth="1"/>
    <col min="9" max="11" width="8.140625" style="9" customWidth="1"/>
    <col min="12" max="12" width="17.140625" bestFit="1" customWidth="1"/>
    <col min="13" max="13" width="25.7109375" bestFit="1" customWidth="1"/>
    <col min="14" max="14" width="31" bestFit="1" customWidth="1"/>
    <col min="15" max="16" width="25.7109375" bestFit="1" customWidth="1"/>
    <col min="17" max="17" width="23.28515625" bestFit="1" customWidth="1"/>
    <col min="18" max="18" width="25.7109375" bestFit="1" customWidth="1"/>
    <col min="19" max="19" width="29.42578125" bestFit="1" customWidth="1"/>
    <col min="20" max="20" width="19.28515625" customWidth="1"/>
    <col min="21" max="26" width="2.42578125" customWidth="1"/>
    <col min="27" max="27" width="28.7109375" bestFit="1" customWidth="1"/>
    <col min="28" max="28" width="8.140625" bestFit="1" customWidth="1"/>
    <col min="29" max="29" width="6.85546875" bestFit="1" customWidth="1"/>
    <col min="30" max="30" width="10.28515625" bestFit="1" customWidth="1"/>
    <col min="31" max="31" width="6.85546875" style="91" bestFit="1" customWidth="1"/>
    <col min="32" max="32" width="8.140625" bestFit="1" customWidth="1"/>
    <col min="33" max="35" width="10.28515625" bestFit="1" customWidth="1"/>
    <col min="36" max="36" width="6.85546875" bestFit="1" customWidth="1"/>
    <col min="37" max="37" width="15.140625" bestFit="1" customWidth="1"/>
    <col min="38" max="39" width="8.140625" bestFit="1" customWidth="1"/>
    <col min="40" max="41" width="10.28515625" bestFit="1" customWidth="1"/>
    <col min="42" max="42" width="15.140625" bestFit="1" customWidth="1"/>
    <col min="43" max="43" width="20" bestFit="1" customWidth="1"/>
    <col min="44" max="44" width="15.140625" bestFit="1" customWidth="1"/>
    <col min="45" max="45" width="22.28515625" style="8" bestFit="1" customWidth="1"/>
    <col min="46" max="46" width="20" bestFit="1" customWidth="1"/>
    <col min="47" max="47" width="11.42578125" bestFit="1" customWidth="1"/>
    <col min="48" max="48" width="13.85546875" bestFit="1" customWidth="1"/>
    <col min="49" max="49" width="10.28515625" bestFit="1" customWidth="1"/>
    <col min="50" max="50" width="0.28515625" customWidth="1"/>
  </cols>
  <sheetData>
    <row r="1" spans="1:49">
      <c r="A1" t="s">
        <v>0</v>
      </c>
      <c r="B1" t="s">
        <v>1</v>
      </c>
      <c r="C1" t="s">
        <v>180</v>
      </c>
      <c r="D1" t="s">
        <v>2</v>
      </c>
      <c r="E1" t="s">
        <v>181</v>
      </c>
      <c r="F1" t="s">
        <v>3</v>
      </c>
      <c r="G1" t="s">
        <v>182</v>
      </c>
      <c r="H1" t="s">
        <v>183</v>
      </c>
      <c r="I1" s="21" t="s">
        <v>1458</v>
      </c>
      <c r="J1" s="17" t="s">
        <v>1459</v>
      </c>
      <c r="K1" s="21" t="s">
        <v>1446</v>
      </c>
      <c r="L1" t="s">
        <v>184</v>
      </c>
      <c r="M1" t="s">
        <v>185</v>
      </c>
      <c r="N1" t="s">
        <v>186</v>
      </c>
      <c r="O1" t="s">
        <v>4</v>
      </c>
      <c r="P1" t="s">
        <v>187</v>
      </c>
      <c r="Q1" t="s">
        <v>188</v>
      </c>
      <c r="R1" t="s">
        <v>5</v>
      </c>
      <c r="S1" t="s">
        <v>6</v>
      </c>
      <c r="T1" t="s">
        <v>189</v>
      </c>
      <c r="U1" t="s">
        <v>7</v>
      </c>
      <c r="V1" t="s">
        <v>8</v>
      </c>
      <c r="W1" t="s">
        <v>9</v>
      </c>
      <c r="X1" t="s">
        <v>10</v>
      </c>
      <c r="Y1" t="s">
        <v>11</v>
      </c>
      <c r="Z1" t="s">
        <v>12</v>
      </c>
      <c r="AA1" t="s">
        <v>190</v>
      </c>
      <c r="AB1" t="s">
        <v>13</v>
      </c>
      <c r="AC1" t="s">
        <v>14</v>
      </c>
      <c r="AD1" t="s">
        <v>15</v>
      </c>
      <c r="AE1" s="91" t="s">
        <v>191</v>
      </c>
      <c r="AF1" t="s">
        <v>192</v>
      </c>
      <c r="AG1" t="s">
        <v>16</v>
      </c>
      <c r="AH1" t="s">
        <v>193</v>
      </c>
      <c r="AI1" t="s">
        <v>194</v>
      </c>
      <c r="AJ1" t="s">
        <v>195</v>
      </c>
      <c r="AK1" t="s">
        <v>196</v>
      </c>
      <c r="AL1" t="s">
        <v>197</v>
      </c>
      <c r="AM1" t="s">
        <v>198</v>
      </c>
      <c r="AN1" t="s">
        <v>199</v>
      </c>
      <c r="AO1" t="s">
        <v>17</v>
      </c>
      <c r="AP1" t="s">
        <v>18</v>
      </c>
      <c r="AQ1" t="s">
        <v>19</v>
      </c>
      <c r="AR1" t="s">
        <v>20</v>
      </c>
      <c r="AS1" s="8" t="s">
        <v>21</v>
      </c>
      <c r="AT1" t="s">
        <v>22</v>
      </c>
      <c r="AU1" t="s">
        <v>23</v>
      </c>
      <c r="AV1" t="s">
        <v>24</v>
      </c>
      <c r="AW1" t="s">
        <v>200</v>
      </c>
    </row>
    <row r="2" spans="1:49">
      <c r="A2">
        <f>Worksheet2!A2</f>
        <v>190224901</v>
      </c>
      <c r="B2" t="str">
        <f>Worksheet2!B2</f>
        <v>거주용</v>
      </c>
      <c r="C2" t="str">
        <f>CONCATENATE(Worksheet2!C2,"",Worksheet2!D2,"",Worksheet2!E2,"",Worksheet2!F2,"")</f>
        <v>アクシア青山（아쿠시아 아오야마 1LDK)</v>
      </c>
      <c r="D2" t="str">
        <f>Worksheet2!G2</f>
        <v>東京都港区赤坂8丁目</v>
      </c>
      <c r="E2">
        <f>Worksheet2!H2</f>
        <v>88800000</v>
      </c>
      <c r="F2">
        <f>Worksheet2!I2</f>
        <v>21670</v>
      </c>
      <c r="G2">
        <f>Worksheet2!J2</f>
        <v>6970</v>
      </c>
      <c r="H2">
        <f>Worksheet2!K2</f>
        <v>0</v>
      </c>
      <c r="J2" s="21" t="s">
        <v>1460</v>
      </c>
      <c r="K2" s="17" t="s">
        <v>1447</v>
      </c>
      <c r="L2">
        <f>Worksheet2!L2</f>
        <v>0</v>
      </c>
      <c r="M2" t="str">
        <f>CONCATENATE(Worksheet2!M2,"",Worksheet2!N2,"",Worksheet2!O2,"",Worksheet2!P2,"")</f>
        <v>토쿄메트로 긴자센(銀座線)</v>
      </c>
      <c r="N2" t="str">
        <f>CONCATENATE(Worksheet2!Q2,"",Worksheet2!R2,"",Worksheet2!S2,"",Worksheet2!T2,"")</f>
        <v>아오야마잇쵸메(青山一丁目)</v>
      </c>
      <c r="O2" s="3" t="str">
        <f>Worksheet2!U2</f>
        <v>3</v>
      </c>
      <c r="P2" t="str">
        <f>CONCATENATE(Worksheet2!V2,"",Worksheet2!W2,"",Worksheet2!X2,"",Worksheet2!Y2,"")</f>
        <v>토쿄메트로 치요다센(千代田線)</v>
      </c>
      <c r="Q2" t="str">
        <f>CONCATENATE(Worksheet2!Z2,"",Worksheet2!AA2,"",Worksheet2!AB2,"",Worksheet2!AC2,"")</f>
        <v>노키자카(乃木坂)</v>
      </c>
      <c r="R2" s="3" t="str">
        <f>Worksheet2!AD2</f>
        <v>6</v>
      </c>
      <c r="S2" s="7" t="str">
        <f>Worksheet2!AE2</f>
        <v>도쿄（東京都）</v>
      </c>
      <c r="T2" t="str">
        <f>CONCATENATE(Worksheet2!AF2,"",Worksheet2!AG2,"",Worksheet2!AH2,"",Worksheet2!AI2,"")</f>
        <v>미나토구(港区)</v>
      </c>
      <c r="U2" s="1"/>
      <c r="W2" s="1"/>
      <c r="Y2" s="1"/>
      <c r="AA2" t="str">
        <f>D2</f>
        <v>東京都港区赤坂8丁目</v>
      </c>
      <c r="AB2" s="4" t="str">
        <f>Worksheet2!AQ2</f>
        <v>1LDK</v>
      </c>
      <c r="AC2" s="4">
        <f>Worksheet2!AR2</f>
        <v>45.01</v>
      </c>
      <c r="AD2" s="4" t="str">
        <f>CONCATENATE(Worksheet2!AS2,"",Worksheet2!AT2,"",)</f>
        <v>RC조</v>
      </c>
      <c r="AE2" s="91">
        <f>Worksheet2!AU2</f>
        <v>17</v>
      </c>
      <c r="AF2" s="4" t="str">
        <f>Worksheet2!AV2</f>
        <v>103</v>
      </c>
      <c r="AG2" s="4" t="str">
        <f>Worksheet2!AW2</f>
        <v>2002</v>
      </c>
      <c r="AH2" s="4" t="str">
        <f>Worksheet2!AX2</f>
        <v>소유권</v>
      </c>
      <c r="AI2" s="4">
        <f>Worksheet2!AY2</f>
        <v>1297.07</v>
      </c>
      <c r="AJ2" s="4">
        <f>Worksheet2!AZ2</f>
        <v>0</v>
      </c>
      <c r="AK2" s="4">
        <f>Worksheet2!BA2</f>
        <v>0</v>
      </c>
      <c r="AL2" s="4" t="str">
        <f>Worksheet2!BB2</f>
        <v>있음</v>
      </c>
      <c r="AM2" s="4" t="str">
        <f>Worksheet2!BC2</f>
        <v>있음</v>
      </c>
      <c r="AN2" s="4">
        <f>Worksheet2!BD2</f>
        <v>0</v>
      </c>
      <c r="AO2" s="4" t="str">
        <f>Worksheet2!BE2</f>
        <v>1) 이미지는 실제와 차이가 있을 수 있습니다.
2) 구글맵에서 매물의 주변환경을 꼭 확인하시기 바랍니다.
3) 주차장 이용료 52,000엔(월).
4) 24시간 관리인 상주.</v>
      </c>
      <c r="AP2" s="4" t="str">
        <f>Worksheet2!BF2</f>
        <v>野村の仲介</v>
      </c>
      <c r="AQ2" s="4" t="str">
        <f>Worksheet2!BG2</f>
        <v>03-5766-2815</v>
      </c>
      <c r="AR2" s="4" t="str">
        <f>Worksheet2!BH2</f>
        <v>03-3498-9531</v>
      </c>
      <c r="AS2" s="8">
        <f>Worksheet2!BI2</f>
        <v>0</v>
      </c>
      <c r="AT2" s="4">
        <f>Worksheet2!BJ2</f>
        <v>0</v>
      </c>
      <c r="AU2" s="4">
        <f>Worksheet2!BK2</f>
        <v>0</v>
      </c>
      <c r="AV2" s="4">
        <f>Worksheet2!BL2</f>
        <v>0</v>
      </c>
      <c r="AW2" s="4" t="str">
        <f>Worksheet2!BM2</f>
        <v>n</v>
      </c>
    </row>
    <row r="3" spans="1:49">
      <c r="A3" s="9">
        <f>Worksheet2!A3</f>
        <v>190224902</v>
      </c>
      <c r="B3" s="9" t="str">
        <f>Worksheet2!B3</f>
        <v>거주용</v>
      </c>
      <c r="C3" s="9" t="str">
        <f>CONCATENATE(Worksheet2!C3,"",Worksheet2!D3,"",Worksheet2!E3,"",Worksheet2!F3,"")</f>
        <v>南青山マスターズハウス（미나미아오야마 마스터즈 하우스)</v>
      </c>
      <c r="D3" s="9" t="str">
        <f>Worksheet2!G3</f>
        <v>東京都港区南青山4-2-12</v>
      </c>
      <c r="E3" s="9">
        <f>Worksheet2!H3</f>
        <v>93800000</v>
      </c>
      <c r="F3" s="9">
        <f>Worksheet2!I3</f>
        <v>17700</v>
      </c>
      <c r="G3" s="9">
        <f>Worksheet2!J3</f>
        <v>7850</v>
      </c>
      <c r="H3" s="9">
        <f>Worksheet2!K3</f>
        <v>0</v>
      </c>
      <c r="J3" s="17" t="s">
        <v>1461</v>
      </c>
      <c r="K3" s="17" t="s">
        <v>1448</v>
      </c>
      <c r="L3" s="9">
        <f>Worksheet2!L3</f>
        <v>0</v>
      </c>
      <c r="M3" s="9" t="str">
        <f>CONCATENATE(Worksheet2!M3,"",Worksheet2!N3,"",Worksheet2!O3,"",Worksheet2!P3,"")</f>
        <v>토쿄메트로 긴자센(銀座線)</v>
      </c>
      <c r="N3" s="9" t="str">
        <f>CONCATENATE(Worksheet2!Q3,"",Worksheet2!R3,"",Worksheet2!S3,"",Worksheet2!T3,"")</f>
        <v>가이엔마에(外苑前)</v>
      </c>
      <c r="O3" s="13" t="str">
        <f>Worksheet2!U3</f>
        <v>8</v>
      </c>
      <c r="P3" s="9" t="str">
        <f>CONCATENATE(Worksheet2!V3,"",Worksheet2!W3,"",Worksheet2!X3,"",Worksheet2!Y3,"")</f>
        <v>토쿄메트로 치요다센(千代田線)</v>
      </c>
      <c r="Q3" s="9" t="str">
        <f>CONCATENATE(Worksheet2!Z3,"",Worksheet2!AA3,"",Worksheet2!AB3,"",Worksheet2!AC3,"")</f>
        <v>노키자카(乃木坂)</v>
      </c>
      <c r="R3" s="13" t="str">
        <f>Worksheet2!AD3</f>
        <v>7</v>
      </c>
      <c r="S3" s="7" t="str">
        <f>Worksheet2!AE3</f>
        <v>도쿄（東京都）</v>
      </c>
      <c r="T3" s="9" t="str">
        <f>CONCATENATE(Worksheet2!AF3,"",Worksheet2!AG3,"",Worksheet2!AH3,"",Worksheet2!AI3,"")</f>
        <v>미나토구(港区)</v>
      </c>
      <c r="U3" s="10"/>
      <c r="V3" s="9"/>
      <c r="W3" s="10"/>
      <c r="X3" s="9"/>
      <c r="Y3" s="10"/>
      <c r="Z3" s="9"/>
      <c r="AA3" s="9" t="str">
        <f>D3</f>
        <v>東京都港区南青山4-2-12</v>
      </c>
      <c r="AB3" s="14" t="str">
        <f>Worksheet2!AQ3</f>
        <v>2LDK</v>
      </c>
      <c r="AC3" s="14">
        <f>Worksheet2!AR3</f>
        <v>62.74</v>
      </c>
      <c r="AD3" s="14" t="str">
        <f>CONCATENATE(Worksheet2!AS3,"",Worksheet2!AT3,"",)</f>
        <v>RC조</v>
      </c>
      <c r="AE3" s="91">
        <f>Worksheet2!AU3</f>
        <v>4</v>
      </c>
      <c r="AF3" s="14" t="str">
        <f>Worksheet2!AV3</f>
        <v>177</v>
      </c>
      <c r="AG3" s="14" t="str">
        <f>Worksheet2!AW3</f>
        <v>2012</v>
      </c>
      <c r="AH3" s="14" t="str">
        <f>Worksheet2!AX3</f>
        <v>소유권</v>
      </c>
      <c r="AI3" s="14">
        <f>Worksheet2!AY3</f>
        <v>3405.52</v>
      </c>
      <c r="AJ3" s="14">
        <f>Worksheet2!AZ3</f>
        <v>0</v>
      </c>
      <c r="AK3" s="14">
        <f>Worksheet2!BA3</f>
        <v>0</v>
      </c>
      <c r="AL3" s="14" t="str">
        <f>Worksheet2!BB3</f>
        <v>있음</v>
      </c>
      <c r="AM3" s="14" t="str">
        <f>Worksheet2!BC3</f>
        <v>있음</v>
      </c>
      <c r="AN3" s="14">
        <f>Worksheet2!BD3</f>
        <v>0</v>
      </c>
      <c r="AO3" s="14" t="str">
        <f>Worksheet2!BE3</f>
        <v>1) 이미지는 실제와 차이가 있을 수 있습니다.
2) 구글맵에서 매물의 주변환경을 꼭 확인하시기 바랍니다.
3) 기타비용 1,786엔(월).
4) 주차요금 39,000~46,000엔 (월).
5) 콘셰르쥬 서비스.</v>
      </c>
      <c r="AP3" s="14" t="str">
        <f>Worksheet2!BF3</f>
        <v>野村の仲介</v>
      </c>
      <c r="AQ3" s="14" t="str">
        <f>Worksheet2!BG3</f>
        <v>03-5766-2815</v>
      </c>
      <c r="AR3" s="14" t="str">
        <f>Worksheet2!BH3</f>
        <v>03-3498-9531</v>
      </c>
      <c r="AS3" s="8">
        <f>Worksheet2!BI3</f>
        <v>0</v>
      </c>
      <c r="AT3" s="14">
        <f>Worksheet2!BJ3</f>
        <v>0</v>
      </c>
      <c r="AU3" s="14">
        <f>Worksheet2!BK3</f>
        <v>0</v>
      </c>
      <c r="AV3" s="14">
        <f>Worksheet2!BL3</f>
        <v>0</v>
      </c>
      <c r="AW3" s="14" t="str">
        <f>Worksheet2!BM3</f>
        <v>n</v>
      </c>
    </row>
    <row r="4" spans="1:49">
      <c r="A4" s="9">
        <f>Worksheet2!A4</f>
        <v>190224903</v>
      </c>
      <c r="B4" s="9" t="str">
        <f>Worksheet2!B4</f>
        <v>거주용</v>
      </c>
      <c r="C4" s="9" t="str">
        <f>CONCATENATE(Worksheet2!C4,"",Worksheet2!D4,"",Worksheet2!E4,"",Worksheet2!F4,"")</f>
        <v>オープンレジデンシア表参道神宮前（오픈레지덴시아 오모테산도진구마에)</v>
      </c>
      <c r="D4" s="9" t="str">
        <f>Worksheet2!G4</f>
        <v>東京都渋谷区神宮前3-5-6</v>
      </c>
      <c r="E4" s="9">
        <f>Worksheet2!H4</f>
        <v>138000000</v>
      </c>
      <c r="F4" s="9">
        <f>Worksheet2!I4</f>
        <v>17400</v>
      </c>
      <c r="G4" s="9">
        <f>Worksheet2!J4</f>
        <v>5400</v>
      </c>
      <c r="H4" s="9">
        <f>Worksheet2!K4</f>
        <v>0</v>
      </c>
      <c r="J4" s="17" t="s">
        <v>1462</v>
      </c>
      <c r="K4" s="17" t="s">
        <v>1449</v>
      </c>
      <c r="L4" s="9">
        <f>Worksheet2!L4</f>
        <v>0</v>
      </c>
      <c r="M4" s="9" t="str">
        <f>CONCATENATE(Worksheet2!M4,"",Worksheet2!N4,"",Worksheet2!O4,"",Worksheet2!P4,"")</f>
        <v>토쿄메트로 한죠몬센(半蔵門線)</v>
      </c>
      <c r="N4" s="9" t="str">
        <f>CONCATENATE(Worksheet2!Q4,"",Worksheet2!R4,"",Worksheet2!S4,"",Worksheet2!T4,"")</f>
        <v>오모테산도(表参道)</v>
      </c>
      <c r="O4" s="13" t="str">
        <f>Worksheet2!U4</f>
        <v>5</v>
      </c>
      <c r="P4" s="9" t="str">
        <f>CONCATENATE(Worksheet2!V4,"",Worksheet2!W4,"",Worksheet2!X4,"",Worksheet2!Y4,"")</f>
        <v/>
      </c>
      <c r="Q4" s="9" t="str">
        <f>CONCATENATE(Worksheet2!Z4,"",Worksheet2!AA4,"",Worksheet2!AB4,"",Worksheet2!AC4,"")</f>
        <v/>
      </c>
      <c r="R4" s="13">
        <f>Worksheet2!AD4</f>
        <v>0</v>
      </c>
      <c r="S4" s="7" t="str">
        <f>Worksheet2!AE4</f>
        <v>도쿄（東京都）</v>
      </c>
      <c r="T4" s="9" t="str">
        <f>CONCATENATE(Worksheet2!AF4,"",Worksheet2!AG4,"",Worksheet2!AH4,"",Worksheet2!AI4,"")</f>
        <v>시부야구(渋谷区)</v>
      </c>
      <c r="U4" s="10"/>
      <c r="V4" s="9"/>
      <c r="W4" s="10"/>
      <c r="X4" s="9"/>
      <c r="Y4" s="10"/>
      <c r="Z4" s="9"/>
      <c r="AA4" s="9" t="str">
        <f t="shared" ref="AA4:AA49" si="0">D4</f>
        <v>東京都渋谷区神宮前3-5-6</v>
      </c>
      <c r="AB4" s="14" t="str">
        <f>Worksheet2!AQ4</f>
        <v>2LDK</v>
      </c>
      <c r="AC4" s="14">
        <f>Worksheet2!AR4</f>
        <v>60.04</v>
      </c>
      <c r="AD4" s="14" t="str">
        <f>CONCATENATE(Worksheet2!AS4,"",Worksheet2!AT4,"",)</f>
        <v>RC조</v>
      </c>
      <c r="AE4" s="91">
        <f>Worksheet2!AU4</f>
        <v>2</v>
      </c>
      <c r="AF4" s="14" t="str">
        <f>Worksheet2!AV4</f>
        <v>27</v>
      </c>
      <c r="AG4" s="14" t="str">
        <f>Worksheet2!AW4</f>
        <v>2018</v>
      </c>
      <c r="AH4" s="14" t="str">
        <f>Worksheet2!AX4</f>
        <v>소유권</v>
      </c>
      <c r="AI4" s="14">
        <f>Worksheet2!AY4</f>
        <v>630.27</v>
      </c>
      <c r="AJ4" s="14">
        <f>Worksheet2!AZ4</f>
        <v>0</v>
      </c>
      <c r="AK4" s="14">
        <f>Worksheet2!BA4</f>
        <v>0</v>
      </c>
      <c r="AL4" s="14" t="str">
        <f>Worksheet2!BB4</f>
        <v>있음</v>
      </c>
      <c r="AM4" s="14" t="str">
        <f>Worksheet2!BC4</f>
        <v>있음</v>
      </c>
      <c r="AN4" s="14">
        <f>Worksheet2!BD4</f>
        <v>0</v>
      </c>
      <c r="AO4" s="14" t="str">
        <f>Worksheet2!BE4</f>
        <v>1) 이미지는 실제와 차이가 있을 수 있습니다.
2) 구글맵에서 매물의 주변환경을 꼭 확인하시기 바랍니다.
3) 기타비용 1,796엔(월 / 인터넷 사용료 : 1,296엔+마을회비 : 500엔).</v>
      </c>
      <c r="AP4" s="14" t="str">
        <f>Worksheet2!BF4</f>
        <v>住友不動産</v>
      </c>
      <c r="AQ4" s="14" t="str">
        <f>Worksheet2!BG4</f>
        <v>03-5414-6221</v>
      </c>
      <c r="AR4" s="14" t="str">
        <f>Worksheet2!BH4</f>
        <v>03-5414-0745</v>
      </c>
      <c r="AS4" s="8">
        <f>Worksheet2!BI4</f>
        <v>0</v>
      </c>
      <c r="AT4" s="14">
        <f>Worksheet2!BJ4</f>
        <v>0</v>
      </c>
      <c r="AU4" s="14">
        <f>Worksheet2!BK4</f>
        <v>0</v>
      </c>
      <c r="AV4" s="14">
        <f>Worksheet2!BL4</f>
        <v>0</v>
      </c>
      <c r="AW4" s="14" t="str">
        <f>Worksheet2!BM4</f>
        <v>n</v>
      </c>
    </row>
    <row r="5" spans="1:49">
      <c r="A5" s="9">
        <f>Worksheet2!A5</f>
        <v>190224904</v>
      </c>
      <c r="B5" s="9" t="str">
        <f>Worksheet2!B5</f>
        <v>거주용</v>
      </c>
      <c r="C5" s="9" t="str">
        <f>CONCATENATE(Worksheet2!C5,"",Worksheet2!D5,"",Worksheet2!E5,"",Worksheet2!F5,"")</f>
        <v>青山パークタワー（아오야마 파크타워)</v>
      </c>
      <c r="D5" s="9" t="str">
        <f>Worksheet2!G5</f>
        <v>東京都渋谷区渋谷1-19-18</v>
      </c>
      <c r="E5" s="9">
        <f>Worksheet2!H5</f>
        <v>84000000</v>
      </c>
      <c r="F5" s="9">
        <f>Worksheet2!I5</f>
        <v>12380</v>
      </c>
      <c r="G5" s="9">
        <f>Worksheet2!J5</f>
        <v>4500</v>
      </c>
      <c r="H5" s="9">
        <f>Worksheet2!K5</f>
        <v>0</v>
      </c>
      <c r="I5" s="17" t="s">
        <v>1463</v>
      </c>
      <c r="J5" s="21" t="s">
        <v>1460</v>
      </c>
      <c r="K5" s="17" t="s">
        <v>1450</v>
      </c>
      <c r="L5" s="9">
        <f>Worksheet2!L5</f>
        <v>0</v>
      </c>
      <c r="M5" s="9" t="str">
        <f>CONCATENATE(Worksheet2!M5,"",Worksheet2!N5,"",Worksheet2!O5,"",Worksheet2!P5,"")</f>
        <v>JR야마노테센(山手線)</v>
      </c>
      <c r="N5" s="9" t="str">
        <f>CONCATENATE(Worksheet2!Q5,"",Worksheet2!R5,"",Worksheet2!S5,"",Worksheet2!T5,"")</f>
        <v>시부야(渋谷)</v>
      </c>
      <c r="O5" s="13" t="str">
        <f>Worksheet2!U5</f>
        <v>4</v>
      </c>
      <c r="P5" s="9" t="str">
        <f>CONCATENATE(Worksheet2!V5,"",Worksheet2!W5,"",Worksheet2!X5,"",Worksheet2!Y5,"")</f>
        <v>토쿄메트로 긴자센(銀座線)</v>
      </c>
      <c r="Q5" s="9" t="str">
        <f>CONCATENATE(Worksheet2!Z5,"",Worksheet2!AA5,"",Worksheet2!AB5,"",Worksheet2!AC5,"")</f>
        <v>오모테산도(表参道)</v>
      </c>
      <c r="R5" s="13" t="str">
        <f>Worksheet2!AD5</f>
        <v>9</v>
      </c>
      <c r="S5" s="7" t="str">
        <f>Worksheet2!AE5</f>
        <v>도쿄（東京都）</v>
      </c>
      <c r="T5" s="9" t="str">
        <f>CONCATENATE(Worksheet2!AF5,"",Worksheet2!AG5,"",Worksheet2!AH5,"",Worksheet2!AI5,"")</f>
        <v>시부야구(渋谷区)</v>
      </c>
      <c r="U5" s="10"/>
      <c r="V5" s="9"/>
      <c r="W5" s="10"/>
      <c r="X5" s="9"/>
      <c r="Y5" s="10"/>
      <c r="Z5" s="9"/>
      <c r="AA5" s="9" t="str">
        <f t="shared" si="0"/>
        <v>東京都渋谷区渋谷1-19-18</v>
      </c>
      <c r="AB5" s="14" t="str">
        <f>Worksheet2!AQ5</f>
        <v>１LDK</v>
      </c>
      <c r="AC5" s="14">
        <f>Worksheet2!AR5</f>
        <v>45</v>
      </c>
      <c r="AD5" s="14" t="str">
        <f>CONCATENATE(Worksheet2!AS5,"",Worksheet2!AT5,"",)</f>
        <v>SRC조</v>
      </c>
      <c r="AE5" s="91">
        <f>Worksheet2!AU5</f>
        <v>6</v>
      </c>
      <c r="AF5" s="14" t="str">
        <f>Worksheet2!AV5</f>
        <v>314</v>
      </c>
      <c r="AG5" s="14" t="str">
        <f>Worksheet2!AW5</f>
        <v>2003</v>
      </c>
      <c r="AH5" s="14" t="str">
        <f>Worksheet2!AX5</f>
        <v>소유권</v>
      </c>
      <c r="AI5" s="14">
        <f>Worksheet2!AY5</f>
        <v>6273.73</v>
      </c>
      <c r="AJ5" s="14">
        <f>Worksheet2!AZ5</f>
        <v>0</v>
      </c>
      <c r="AK5" s="14">
        <f>Worksheet2!BA5</f>
        <v>0</v>
      </c>
      <c r="AL5" s="14" t="str">
        <f>Worksheet2!BB5</f>
        <v>있음</v>
      </c>
      <c r="AM5" s="14" t="str">
        <f>Worksheet2!BC5</f>
        <v>있음</v>
      </c>
      <c r="AN5" s="14">
        <f>Worksheet2!BD5</f>
        <v>0</v>
      </c>
      <c r="AO5" s="14" t="str">
        <f>Worksheet2!BE5</f>
        <v>1) 이미지는 실제와 차이가 있을 수 있습니다.
2) 구글맵에서 매물의 주변환경을 꼭 확인하시기 바랍니다.
3) 기타 비용 2,030엔 (월).
4) 주차장비 : 5,000엔~47,000엔 (월).
5) 24시간 관리인 상주, 콘셰르주 서비스, 애완동물 가능.</v>
      </c>
      <c r="AP5" s="14" t="str">
        <f>Worksheet2!BF5</f>
        <v>野村の仲介</v>
      </c>
      <c r="AQ5" s="14" t="str">
        <f>Worksheet2!BG5</f>
        <v>03-5766-2814</v>
      </c>
      <c r="AR5" s="14" t="str">
        <f>Worksheet2!BH5</f>
        <v>03-5766-2812</v>
      </c>
      <c r="AS5" s="8">
        <f>Worksheet2!BI5</f>
        <v>0</v>
      </c>
      <c r="AT5" s="14">
        <f>Worksheet2!BJ5</f>
        <v>0</v>
      </c>
      <c r="AU5" s="14">
        <f>Worksheet2!BK5</f>
        <v>0</v>
      </c>
      <c r="AV5" s="14">
        <f>Worksheet2!BL5</f>
        <v>0</v>
      </c>
      <c r="AW5" s="14" t="str">
        <f>Worksheet2!BM5</f>
        <v>n</v>
      </c>
    </row>
    <row r="6" spans="1:49">
      <c r="A6" s="9">
        <f>Worksheet2!A6</f>
        <v>190224905</v>
      </c>
      <c r="B6" s="9" t="str">
        <f>Worksheet2!B6</f>
        <v>거주용</v>
      </c>
      <c r="C6" s="9" t="str">
        <f>CONCATENATE(Worksheet2!C6,"",Worksheet2!D6,"",Worksheet2!E6,"",Worksheet2!F6,"")</f>
        <v>ザ・神宮前レジデンス（진구마에 레지던스)</v>
      </c>
      <c r="D6" s="9" t="str">
        <f>Worksheet2!G6</f>
        <v>東京都渋谷区神宮前3-37-1</v>
      </c>
      <c r="E6" s="9">
        <f>Worksheet2!H6</f>
        <v>180000000</v>
      </c>
      <c r="F6" s="9">
        <f>Worksheet2!I6</f>
        <v>26020</v>
      </c>
      <c r="G6" s="9">
        <f>Worksheet2!J6</f>
        <v>10980</v>
      </c>
      <c r="H6" s="9">
        <f>Worksheet2!K6</f>
        <v>0</v>
      </c>
      <c r="J6" s="17" t="s">
        <v>1461</v>
      </c>
      <c r="K6" s="17" t="s">
        <v>1451</v>
      </c>
      <c r="L6" s="9">
        <f>Worksheet2!L6</f>
        <v>0</v>
      </c>
      <c r="M6" s="9" t="str">
        <f>CONCATENATE(Worksheet2!M6,"",Worksheet2!N6,"",Worksheet2!O6,"",Worksheet2!P6,"")</f>
        <v>토쿄메트로 긴자센(銀座線)</v>
      </c>
      <c r="N6" s="9" t="str">
        <f>CONCATENATE(Worksheet2!Q6,"",Worksheet2!R6,"",Worksheet2!S6,"",Worksheet2!T6,"")</f>
        <v>가이엔마에(外苑前)</v>
      </c>
      <c r="O6" s="13" t="str">
        <f>Worksheet2!U6</f>
        <v>7</v>
      </c>
      <c r="P6" s="9" t="str">
        <f>CONCATENATE(Worksheet2!V6,"",Worksheet2!W6,"",Worksheet2!X6,"",Worksheet2!Y6,"")</f>
        <v>토쿄메트로 후쿠토신센(副都心線)</v>
      </c>
      <c r="Q6" s="9" t="str">
        <f>CONCATENATE(Worksheet2!Z6,"",Worksheet2!AA6,"",Worksheet2!AB6,"",Worksheet2!AC6,"")</f>
        <v>메이지진구마에(明治神宮前)</v>
      </c>
      <c r="R6" s="13" t="str">
        <f>Worksheet2!AD6</f>
        <v>11</v>
      </c>
      <c r="S6" s="7" t="str">
        <f>Worksheet2!AE6</f>
        <v>도쿄（東京都）</v>
      </c>
      <c r="T6" s="9" t="str">
        <f>CONCATENATE(Worksheet2!AF6,"",Worksheet2!AG6,"",Worksheet2!AH6,"",Worksheet2!AI6,"")</f>
        <v>시부야구(渋谷区)</v>
      </c>
      <c r="U6" s="10"/>
      <c r="V6" s="9"/>
      <c r="W6" s="10"/>
      <c r="X6" s="9"/>
      <c r="Y6" s="10"/>
      <c r="Z6" s="9"/>
      <c r="AA6" s="9" t="str">
        <f t="shared" si="0"/>
        <v>東京都渋谷区神宮前3-37-1</v>
      </c>
      <c r="AB6" s="14" t="str">
        <f>Worksheet2!AQ6</f>
        <v>３LDK</v>
      </c>
      <c r="AC6" s="14">
        <f>Worksheet2!AR6</f>
        <v>81.34</v>
      </c>
      <c r="AD6" s="14" t="str">
        <f>CONCATENATE(Worksheet2!AS6,"",Worksheet2!AT6,"",)</f>
        <v>RC조</v>
      </c>
      <c r="AE6" s="91">
        <f>Worksheet2!AU6</f>
        <v>17</v>
      </c>
      <c r="AF6" s="14" t="str">
        <f>Worksheet2!AV6</f>
        <v>220</v>
      </c>
      <c r="AG6" s="14" t="str">
        <f>Worksheet2!AW6</f>
        <v>2013</v>
      </c>
      <c r="AH6" s="14" t="str">
        <f>Worksheet2!AX6</f>
        <v>소유권</v>
      </c>
      <c r="AI6" s="14">
        <f>Worksheet2!AY6</f>
        <v>5176.3999999999996</v>
      </c>
      <c r="AJ6" s="14">
        <f>Worksheet2!AZ6</f>
        <v>0</v>
      </c>
      <c r="AK6" s="14">
        <f>Worksheet2!BA6</f>
        <v>0</v>
      </c>
      <c r="AL6" s="14" t="str">
        <f>Worksheet2!BB6</f>
        <v>있음</v>
      </c>
      <c r="AM6" s="14" t="str">
        <f>Worksheet2!BC6</f>
        <v>있음</v>
      </c>
      <c r="AN6" s="14">
        <f>Worksheet2!BD6</f>
        <v>0</v>
      </c>
      <c r="AO6" s="14" t="str">
        <f>Worksheet2!BE6</f>
        <v>1) 이미지는 실제와 차이가 있을 수 있습니다.
2) 구글맵에서 매물의 주변환경을 꼭 확인하시기 바랍니다.
3) 24시간 관리인 상주, 콘쉐르쥬 서비스.</v>
      </c>
      <c r="AP6" s="14" t="str">
        <f>Worksheet2!BF6</f>
        <v>三井不動産</v>
      </c>
      <c r="AQ6" s="14" t="str">
        <f>Worksheet2!BG6</f>
        <v>03-3392-3131</v>
      </c>
      <c r="AR6" s="14" t="str">
        <f>Worksheet2!BH6</f>
        <v>03-3398-7711</v>
      </c>
      <c r="AS6" s="8">
        <f>Worksheet2!BI6</f>
        <v>0</v>
      </c>
      <c r="AT6" s="14">
        <f>Worksheet2!BJ6</f>
        <v>0</v>
      </c>
      <c r="AU6" s="14">
        <f>Worksheet2!BK6</f>
        <v>0</v>
      </c>
      <c r="AV6" s="14">
        <f>Worksheet2!BL6</f>
        <v>0</v>
      </c>
      <c r="AW6" s="14" t="str">
        <f>Worksheet2!BM6</f>
        <v>n</v>
      </c>
    </row>
    <row r="7" spans="1:49">
      <c r="A7" s="9">
        <f>Worksheet2!A7</f>
        <v>190224906</v>
      </c>
      <c r="B7" s="9" t="str">
        <f>Worksheet2!B7</f>
        <v>거주용</v>
      </c>
      <c r="C7" s="9" t="str">
        <f>CONCATENATE(Worksheet2!C7,"",Worksheet2!D7,"",Worksheet2!E7,"",Worksheet2!F7,"")</f>
        <v>ファミール表参道ベルファース（화미루 오모테산도 베루화스)</v>
      </c>
      <c r="D7" s="9" t="str">
        <f>Worksheet2!G7</f>
        <v>東京都渋谷区渋谷2-2-11</v>
      </c>
      <c r="E7" s="9">
        <f>Worksheet2!H7</f>
        <v>79800000</v>
      </c>
      <c r="F7" s="9">
        <f>Worksheet2!I7</f>
        <v>16400</v>
      </c>
      <c r="G7" s="9">
        <f>Worksheet2!J7</f>
        <v>11900</v>
      </c>
      <c r="H7" s="9">
        <f>Worksheet2!K7</f>
        <v>0</v>
      </c>
      <c r="I7" s="17" t="s">
        <v>1464</v>
      </c>
      <c r="J7" s="17" t="s">
        <v>1462</v>
      </c>
      <c r="K7" s="17" t="s">
        <v>1452</v>
      </c>
      <c r="L7" s="9">
        <f>Worksheet2!L7</f>
        <v>0</v>
      </c>
      <c r="M7" s="9" t="str">
        <f>CONCATENATE(Worksheet2!M7,"",Worksheet2!N7,"",Worksheet2!O7,"",Worksheet2!P7,"")</f>
        <v>토쿄메트로 긴자센(銀座線)</v>
      </c>
      <c r="N7" s="9" t="str">
        <f>CONCATENATE(Worksheet2!Q7,"",Worksheet2!R7,"",Worksheet2!S7,"",Worksheet2!T7,"")</f>
        <v>오모테산도(表参道)</v>
      </c>
      <c r="O7" s="13" t="str">
        <f>Worksheet2!U7</f>
        <v>7</v>
      </c>
      <c r="P7" s="9" t="str">
        <f>CONCATENATE(Worksheet2!V7,"",Worksheet2!W7,"",Worksheet2!X7,"",Worksheet2!Y7,"")</f>
        <v>JR야마노테센(山手線)</v>
      </c>
      <c r="Q7" s="9" t="str">
        <f>CONCATENATE(Worksheet2!Z7,"",Worksheet2!AA7,"",Worksheet2!AB7,"",Worksheet2!AC7,"")</f>
        <v>시부야(渋谷)</v>
      </c>
      <c r="R7" s="13" t="str">
        <f>Worksheet2!AD7</f>
        <v>8</v>
      </c>
      <c r="S7" s="7" t="str">
        <f>Worksheet2!AE7</f>
        <v>도쿄（東京都）</v>
      </c>
      <c r="T7" s="9" t="str">
        <f>CONCATENATE(Worksheet2!AF7,"",Worksheet2!AG7,"",Worksheet2!AH7,"",Worksheet2!AI7,"")</f>
        <v>시부야구(渋谷区)</v>
      </c>
      <c r="U7" s="10"/>
      <c r="V7" s="9"/>
      <c r="W7" s="10"/>
      <c r="X7" s="9"/>
      <c r="Y7" s="10"/>
      <c r="Z7" s="9"/>
      <c r="AA7" s="9" t="str">
        <f t="shared" si="0"/>
        <v>東京都渋谷区渋谷2-2-11</v>
      </c>
      <c r="AB7" s="14" t="str">
        <f>Worksheet2!AQ7</f>
        <v>２LDK</v>
      </c>
      <c r="AC7" s="14">
        <f>Worksheet2!AR7</f>
        <v>60.48</v>
      </c>
      <c r="AD7" s="14" t="str">
        <f>CONCATENATE(Worksheet2!AS7,"",Worksheet2!AT7,"",)</f>
        <v>SRC조</v>
      </c>
      <c r="AE7" s="91">
        <f>Worksheet2!AU7</f>
        <v>5</v>
      </c>
      <c r="AF7" s="14" t="str">
        <f>Worksheet2!AV7</f>
        <v>56</v>
      </c>
      <c r="AG7" s="14" t="str">
        <f>Worksheet2!AW7</f>
        <v>2000</v>
      </c>
      <c r="AH7" s="14" t="str">
        <f>Worksheet2!AX7</f>
        <v>소유권</v>
      </c>
      <c r="AI7" s="14">
        <f>Worksheet2!AY7</f>
        <v>622.47</v>
      </c>
      <c r="AJ7" s="14">
        <f>Worksheet2!AZ7</f>
        <v>0</v>
      </c>
      <c r="AK7" s="14">
        <f>Worksheet2!BA7</f>
        <v>0</v>
      </c>
      <c r="AL7" s="14" t="str">
        <f>Worksheet2!BB7</f>
        <v>있음</v>
      </c>
      <c r="AM7" s="14" t="str">
        <f>Worksheet2!BC7</f>
        <v>있음</v>
      </c>
      <c r="AN7" s="14">
        <f>Worksheet2!BD7</f>
        <v>0</v>
      </c>
      <c r="AO7" s="14" t="str">
        <f>Worksheet2!BE7</f>
        <v>1) 이미지는 실제와 차이가 있을 수 있습니다.
2) 구글맵에서 매물의 주변환경을 꼭 확인하시기 바랍니다.
3) 애완동물 가능.
4) 주차장 이용료 : 39,000~41,000엔 (월) / 주륜장 : 1,500~3,000엔 (월) / 오토바이 : 3,000엔 (월).</v>
      </c>
      <c r="AP7" s="14" t="str">
        <f>Worksheet2!BF7</f>
        <v>野村の仲介</v>
      </c>
      <c r="AQ7" s="14" t="str">
        <f>Worksheet2!BG7</f>
        <v>03-5766-2815</v>
      </c>
      <c r="AR7" s="14" t="str">
        <f>Worksheet2!BH7</f>
        <v>03-3498-9531</v>
      </c>
      <c r="AS7" s="8">
        <f>Worksheet2!BI7</f>
        <v>0</v>
      </c>
      <c r="AT7" s="14">
        <f>Worksheet2!BJ7</f>
        <v>0</v>
      </c>
      <c r="AU7" s="14">
        <f>Worksheet2!BK7</f>
        <v>0</v>
      </c>
      <c r="AV7" s="14">
        <f>Worksheet2!BL7</f>
        <v>0</v>
      </c>
      <c r="AW7" s="14" t="str">
        <f>Worksheet2!BM7</f>
        <v>n</v>
      </c>
    </row>
    <row r="8" spans="1:49">
      <c r="A8" s="9">
        <f>Worksheet2!A8</f>
        <v>190224907</v>
      </c>
      <c r="B8" s="9" t="str">
        <f>Worksheet2!B8</f>
        <v>거주용</v>
      </c>
      <c r="C8" s="9" t="str">
        <f>CONCATENATE(Worksheet2!C8,"",Worksheet2!D8,"",Worksheet2!E8,"",Worksheet2!F8,"")</f>
        <v>オープンレジデンシア青山（오픈레지덴시아 아오야마)</v>
      </c>
      <c r="D8" s="9" t="str">
        <f>Worksheet2!G8</f>
        <v>東京都渋谷区青山2-7-22</v>
      </c>
      <c r="E8" s="9">
        <f>Worksheet2!H8</f>
        <v>104500000</v>
      </c>
      <c r="F8" s="9">
        <f>Worksheet2!I8</f>
        <v>16700</v>
      </c>
      <c r="G8" s="9">
        <f>Worksheet2!J8</f>
        <v>6500</v>
      </c>
      <c r="H8" s="9">
        <f>Worksheet2!K8</f>
        <v>0</v>
      </c>
      <c r="J8" s="21" t="s">
        <v>1460</v>
      </c>
      <c r="K8" s="17" t="s">
        <v>1453</v>
      </c>
      <c r="L8" s="9">
        <f>Worksheet2!L8</f>
        <v>0</v>
      </c>
      <c r="M8" s="9" t="str">
        <f>CONCATENATE(Worksheet2!M8,"",Worksheet2!N8,"",Worksheet2!O8,"",Worksheet2!P8,"")</f>
        <v>토쿄메트로 긴자센(銀座線)</v>
      </c>
      <c r="N8" s="9" t="str">
        <f>CONCATENATE(Worksheet2!Q8,"",Worksheet2!R8,"",Worksheet2!S8,"",Worksheet2!T8,"")</f>
        <v>아오야마잇쵸메(青山一丁目)</v>
      </c>
      <c r="O8" s="13" t="str">
        <f>Worksheet2!U8</f>
        <v>5</v>
      </c>
      <c r="P8" s="9" t="str">
        <f>CONCATENATE(Worksheet2!V8,"",Worksheet2!W8,"",Worksheet2!X8,"",Worksheet2!Y8,"")</f>
        <v>토쿄메트로 긴자센(銀座線)</v>
      </c>
      <c r="Q8" s="9" t="str">
        <f>CONCATENATE(Worksheet2!Z8,"",Worksheet2!AA8,"",Worksheet2!AB8,"",Worksheet2!AC8,"")</f>
        <v>가이엔마에(外苑前)</v>
      </c>
      <c r="R8" s="13" t="str">
        <f>Worksheet2!AD8</f>
        <v>7</v>
      </c>
      <c r="S8" s="7" t="str">
        <f>Worksheet2!AE8</f>
        <v>도쿄（東京都）</v>
      </c>
      <c r="T8" s="9" t="str">
        <f>CONCATENATE(Worksheet2!AF8,"",Worksheet2!AG8,"",Worksheet2!AH8,"",Worksheet2!AI8,"")</f>
        <v>미나토구(港区)</v>
      </c>
      <c r="U8" s="10"/>
      <c r="V8" s="9"/>
      <c r="W8" s="10"/>
      <c r="X8" s="9"/>
      <c r="Y8" s="10"/>
      <c r="Z8" s="9"/>
      <c r="AA8" s="9" t="str">
        <f t="shared" si="0"/>
        <v>東京都渋谷区青山2-7-22</v>
      </c>
      <c r="AB8" s="14" t="str">
        <f>Worksheet2!AQ8</f>
        <v>２LDK</v>
      </c>
      <c r="AC8" s="14">
        <f>Worksheet2!AR8</f>
        <v>72.77</v>
      </c>
      <c r="AD8" s="14" t="str">
        <f>CONCATENATE(Worksheet2!AS8,"",Worksheet2!AT8,"",)</f>
        <v>RC조</v>
      </c>
      <c r="AE8" s="91" t="str">
        <f>Worksheet2!AU8</f>
        <v>B1</v>
      </c>
      <c r="AF8" s="14" t="str">
        <f>Worksheet2!AV8</f>
        <v>29</v>
      </c>
      <c r="AG8" s="14" t="str">
        <f>Worksheet2!AW8</f>
        <v>2017</v>
      </c>
      <c r="AH8" s="14" t="str">
        <f>Worksheet2!AX8</f>
        <v>소유권</v>
      </c>
      <c r="AI8" s="14">
        <f>Worksheet2!AY8</f>
        <v>726.23</v>
      </c>
      <c r="AJ8" s="14">
        <f>Worksheet2!AZ8</f>
        <v>0</v>
      </c>
      <c r="AK8" s="14">
        <f>Worksheet2!BA8</f>
        <v>0</v>
      </c>
      <c r="AL8" s="14" t="str">
        <f>Worksheet2!BB8</f>
        <v>있음</v>
      </c>
      <c r="AM8" s="14" t="str">
        <f>Worksheet2!BC8</f>
        <v>없음</v>
      </c>
      <c r="AN8" s="14">
        <f>Worksheet2!BD8</f>
        <v>0</v>
      </c>
      <c r="AO8" s="14" t="str">
        <f>Worksheet2!BE8</f>
        <v>1) 이미지는 실제와 차이가 있을 수 있습니다.
2) 구글맵에서 매물의 주변환경을 꼭 확인하시기 바랍니다.
3) 기타 비용 1,765엔 (월).</v>
      </c>
      <c r="AP8" s="14" t="str">
        <f>Worksheet2!BF8</f>
        <v>野村の仲介</v>
      </c>
      <c r="AQ8" s="14" t="str">
        <f>Worksheet2!BG8</f>
        <v>03-5766-2815</v>
      </c>
      <c r="AR8" s="14" t="str">
        <f>Worksheet2!BH8</f>
        <v>03-3498-9531</v>
      </c>
      <c r="AS8" s="8">
        <f>Worksheet2!BI8</f>
        <v>0</v>
      </c>
      <c r="AT8" s="14">
        <f>Worksheet2!BJ8</f>
        <v>0</v>
      </c>
      <c r="AU8" s="14">
        <f>Worksheet2!BK8</f>
        <v>0</v>
      </c>
      <c r="AV8" s="14">
        <f>Worksheet2!BL8</f>
        <v>0</v>
      </c>
      <c r="AW8" s="14" t="str">
        <f>Worksheet2!BM8</f>
        <v>n</v>
      </c>
    </row>
    <row r="9" spans="1:49">
      <c r="A9" s="9">
        <f>Worksheet2!A9</f>
        <v>190224908</v>
      </c>
      <c r="B9" s="9" t="str">
        <f>Worksheet2!B9</f>
        <v>거주용</v>
      </c>
      <c r="C9" s="9" t="str">
        <f>CONCATENATE(Worksheet2!C9,"",Worksheet2!D9,"",Worksheet2!E9,"",Worksheet2!F9,"")</f>
        <v>レグノ・ラフィネ南青山（레그노라휘네 미나미아오야마)</v>
      </c>
      <c r="D9" s="9" t="str">
        <f>Worksheet2!G9</f>
        <v>東京都港区南青山6-10-9</v>
      </c>
      <c r="E9" s="9">
        <f>Worksheet2!H9</f>
        <v>66800000</v>
      </c>
      <c r="F9" s="9">
        <f>Worksheet2!I9</f>
        <v>1380</v>
      </c>
      <c r="G9" s="9">
        <f>Worksheet2!J9</f>
        <v>10250</v>
      </c>
      <c r="H9" s="9">
        <f>Worksheet2!K9</f>
        <v>0</v>
      </c>
      <c r="J9" s="17" t="s">
        <v>1461</v>
      </c>
      <c r="K9" s="17" t="s">
        <v>1454</v>
      </c>
      <c r="L9" s="9">
        <f>Worksheet2!L9</f>
        <v>0</v>
      </c>
      <c r="M9" s="9" t="str">
        <f>CONCATENATE(Worksheet2!M9,"",Worksheet2!N9,"",Worksheet2!O9,"",Worksheet2!P9,"")</f>
        <v>토쿄메트로 긴자센(銀座線)</v>
      </c>
      <c r="N9" s="9" t="str">
        <f>CONCATENATE(Worksheet2!Q9,"",Worksheet2!R9,"",Worksheet2!S9,"",Worksheet2!T9,"")</f>
        <v>오모테산도(表参道)</v>
      </c>
      <c r="O9" s="13" t="str">
        <f>Worksheet2!U9</f>
        <v>10</v>
      </c>
      <c r="P9" s="9" t="str">
        <f>CONCATENATE(Worksheet2!V9,"",Worksheet2!W9,"",Worksheet2!X9,"",Worksheet2!Y9,"")</f>
        <v>JR야마노테센(山手線)</v>
      </c>
      <c r="Q9" s="9" t="str">
        <f>CONCATENATE(Worksheet2!Z9,"",Worksheet2!AA9,"",Worksheet2!AB9,"",Worksheet2!AC9,"")</f>
        <v>시부야(渋谷)</v>
      </c>
      <c r="R9" s="13" t="str">
        <f>Worksheet2!AD9</f>
        <v>15</v>
      </c>
      <c r="S9" s="7" t="str">
        <f>Worksheet2!AE9</f>
        <v>도쿄（東京都）</v>
      </c>
      <c r="T9" s="9" t="str">
        <f>CONCATENATE(Worksheet2!AF9,"",Worksheet2!AG9,"",Worksheet2!AH9,"",Worksheet2!AI9,"")</f>
        <v>미나토구(港区)</v>
      </c>
      <c r="U9" s="10"/>
      <c r="V9" s="9"/>
      <c r="W9" s="10"/>
      <c r="X9" s="9"/>
      <c r="Y9" s="10"/>
      <c r="Z9" s="9"/>
      <c r="AA9" s="9" t="str">
        <f t="shared" si="0"/>
        <v>東京都港区南青山6-10-9</v>
      </c>
      <c r="AB9" s="14" t="str">
        <f>Worksheet2!AQ9</f>
        <v>1LDK</v>
      </c>
      <c r="AC9" s="14">
        <f>Worksheet2!AR9</f>
        <v>61.25</v>
      </c>
      <c r="AD9" s="14" t="str">
        <f>CONCATENATE(Worksheet2!AS9,"",Worksheet2!AT9,"",)</f>
        <v>RC조</v>
      </c>
      <c r="AE9" s="91">
        <f>Worksheet2!AU9</f>
        <v>5</v>
      </c>
      <c r="AF9" s="14" t="str">
        <f>Worksheet2!AV9</f>
        <v>63</v>
      </c>
      <c r="AG9" s="14" t="str">
        <f>Worksheet2!AW9</f>
        <v>2002</v>
      </c>
      <c r="AH9" s="14" t="str">
        <f>Worksheet2!AX9</f>
        <v>소유권</v>
      </c>
      <c r="AI9" s="14">
        <f>Worksheet2!AY9</f>
        <v>453.88</v>
      </c>
      <c r="AJ9" s="14">
        <f>Worksheet2!AZ9</f>
        <v>0</v>
      </c>
      <c r="AK9" s="14">
        <f>Worksheet2!BA9</f>
        <v>0</v>
      </c>
      <c r="AL9" s="14" t="str">
        <f>Worksheet2!BB9</f>
        <v>있음</v>
      </c>
      <c r="AM9" s="14" t="str">
        <f>Worksheet2!BC9</f>
        <v>있음</v>
      </c>
      <c r="AN9" s="14">
        <f>Worksheet2!BD9</f>
        <v>0</v>
      </c>
      <c r="AO9" s="14" t="str">
        <f>Worksheet2!BE9</f>
        <v>1) 이미지는 실제와 차이가 있을 수 있습니다.
2) 구글맵에서 매물의 주변환경을 꼭 확인하시기 바랍니다.
3) 기타 비용 : 2,177엔 (월).</v>
      </c>
      <c r="AP9" s="14" t="str">
        <f>Worksheet2!BF9</f>
        <v>野村の仲介</v>
      </c>
      <c r="AQ9" s="14" t="str">
        <f>Worksheet2!BG9</f>
        <v>03-5766-2814</v>
      </c>
      <c r="AR9" s="14" t="str">
        <f>Worksheet2!BH9</f>
        <v>03-5766-2812</v>
      </c>
      <c r="AS9" s="8">
        <f>Worksheet2!BI9</f>
        <v>0</v>
      </c>
      <c r="AT9" s="14">
        <f>Worksheet2!BJ9</f>
        <v>0</v>
      </c>
      <c r="AU9" s="14">
        <f>Worksheet2!BK9</f>
        <v>0</v>
      </c>
      <c r="AV9" s="14">
        <f>Worksheet2!BL9</f>
        <v>0</v>
      </c>
      <c r="AW9" s="14" t="str">
        <f>Worksheet2!BM9</f>
        <v>n</v>
      </c>
    </row>
    <row r="10" spans="1:49">
      <c r="A10" s="9">
        <f>Worksheet2!A10</f>
        <v>190224909</v>
      </c>
      <c r="B10" s="9" t="str">
        <f>Worksheet2!B10</f>
        <v>거주용</v>
      </c>
      <c r="C10" s="9" t="str">
        <f>CONCATENATE(Worksheet2!C10,"",Worksheet2!D10,"",Worksheet2!E10,"",Worksheet2!F10,"")</f>
        <v>パークコート青山ザ・タワー（파크코트 아오야마 타워)</v>
      </c>
      <c r="D10" s="9" t="str">
        <f>Worksheet2!G10</f>
        <v>東京都港区南青山2-3-3</v>
      </c>
      <c r="E10" s="9">
        <f>Worksheet2!H10</f>
        <v>184000000</v>
      </c>
      <c r="F10" s="9">
        <f>Worksheet2!I10</f>
        <v>54720</v>
      </c>
      <c r="G10" s="9">
        <f>Worksheet2!J10</f>
        <v>9180</v>
      </c>
      <c r="H10" s="9">
        <f>Worksheet2!K10</f>
        <v>0</v>
      </c>
      <c r="I10" s="17" t="s">
        <v>1465</v>
      </c>
      <c r="J10" s="17" t="s">
        <v>1462</v>
      </c>
      <c r="K10" s="17" t="s">
        <v>1455</v>
      </c>
      <c r="L10" s="9">
        <f>Worksheet2!L10</f>
        <v>0</v>
      </c>
      <c r="M10" s="9" t="str">
        <f>CONCATENATE(Worksheet2!M10,"",Worksheet2!N10,"",Worksheet2!O10,"",Worksheet2!P10,"")</f>
        <v>토쿄메트로 긴자센(銀座線)</v>
      </c>
      <c r="N10" s="9" t="str">
        <f>CONCATENATE(Worksheet2!Q10,"",Worksheet2!R10,"",Worksheet2!S10,"",Worksheet2!T10,"")</f>
        <v>아오야마잇쵸메(青山一丁目)</v>
      </c>
      <c r="O10" s="13" t="str">
        <f>Worksheet2!U10</f>
        <v>3</v>
      </c>
      <c r="P10" s="9" t="str">
        <f>CONCATENATE(Worksheet2!V10,"",Worksheet2!W10,"",Worksheet2!X10,"",Worksheet2!Y10,"")</f>
        <v>토쿄메트로 치요다센(千代田線)</v>
      </c>
      <c r="Q10" s="9" t="str">
        <f>CONCATENATE(Worksheet2!Z10,"",Worksheet2!AA10,"",Worksheet2!AB10,"",Worksheet2!AC10,"")</f>
        <v>노키자카(乃木坂)</v>
      </c>
      <c r="R10" s="13" t="str">
        <f>Worksheet2!AD10</f>
        <v>7</v>
      </c>
      <c r="S10" s="7" t="str">
        <f>Worksheet2!AE10</f>
        <v>도쿄（東京都）</v>
      </c>
      <c r="T10" s="9" t="str">
        <f>CONCATENATE(Worksheet2!AF10,"",Worksheet2!AG10,"",Worksheet2!AH10,"",Worksheet2!AI10,"")</f>
        <v>미나토구(港区)</v>
      </c>
      <c r="U10" s="10"/>
      <c r="V10" s="9"/>
      <c r="W10" s="10"/>
      <c r="X10" s="9"/>
      <c r="Y10" s="10"/>
      <c r="Z10" s="9"/>
      <c r="AA10" s="9" t="str">
        <f t="shared" si="0"/>
        <v>東京都港区南青山2-3-3</v>
      </c>
      <c r="AB10" s="14" t="str">
        <f>Worksheet2!AQ10</f>
        <v>1LDK</v>
      </c>
      <c r="AC10" s="14">
        <f>Worksheet2!AR10</f>
        <v>70.069999999999993</v>
      </c>
      <c r="AD10" s="14" t="str">
        <f>CONCATENATE(Worksheet2!AS10,"",Worksheet2!AT10,"",)</f>
        <v>RC조</v>
      </c>
      <c r="AE10" s="91">
        <f>Worksheet2!AU10</f>
        <v>5</v>
      </c>
      <c r="AF10" s="14" t="str">
        <f>Worksheet2!AV10</f>
        <v>160</v>
      </c>
      <c r="AG10" s="14" t="str">
        <f>Worksheet2!AW10</f>
        <v>2018</v>
      </c>
      <c r="AH10" s="14" t="str">
        <f>Worksheet2!AX10</f>
        <v>소유권</v>
      </c>
      <c r="AI10" s="14">
        <f>Worksheet2!AY10</f>
        <v>0</v>
      </c>
      <c r="AJ10" s="14">
        <f>Worksheet2!AZ10</f>
        <v>0</v>
      </c>
      <c r="AK10" s="14">
        <f>Worksheet2!BA10</f>
        <v>0</v>
      </c>
      <c r="AL10" s="14" t="str">
        <f>Worksheet2!BB10</f>
        <v>없음</v>
      </c>
      <c r="AM10" s="14" t="str">
        <f>Worksheet2!BC10</f>
        <v>없음</v>
      </c>
      <c r="AN10" s="14">
        <f>Worksheet2!BD10</f>
        <v>0</v>
      </c>
      <c r="AO10" s="14" t="str">
        <f>Worksheet2!BE10</f>
        <v>1) 이미지는 실제와 차이가 있을 수 있습니다.
2) 구글맵에서 매물의 주변환경을 꼭 확인하시기 바랍니다.
3) 기타 비용 : 2,420엔 (월 / 인터넷).
4) 애완동물 가능.</v>
      </c>
      <c r="AP10" s="14" t="str">
        <f>Worksheet2!BF10</f>
        <v>アセットロイン</v>
      </c>
      <c r="AQ10" s="14" t="str">
        <f>Worksheet2!BG10</f>
        <v>03-5456-8887</v>
      </c>
      <c r="AR10" s="14" t="str">
        <f>Worksheet2!BH10</f>
        <v>03-5456-8890</v>
      </c>
      <c r="AS10" s="8">
        <f>Worksheet2!BI10</f>
        <v>0</v>
      </c>
      <c r="AT10" s="14">
        <f>Worksheet2!BJ10</f>
        <v>0</v>
      </c>
      <c r="AU10" s="14">
        <f>Worksheet2!BK10</f>
        <v>0</v>
      </c>
      <c r="AV10" s="14" t="str">
        <f>Worksheet2!BL10</f>
        <v>AD : 100만엔</v>
      </c>
      <c r="AW10" s="14" t="str">
        <f>Worksheet2!BM10</f>
        <v>n</v>
      </c>
    </row>
    <row r="11" spans="1:49" ht="16.5" customHeight="1">
      <c r="A11" s="9">
        <f>Worksheet2!A11</f>
        <v>190224910</v>
      </c>
      <c r="B11" s="9" t="str">
        <f>Worksheet2!B11</f>
        <v>거주용</v>
      </c>
      <c r="C11" s="9" t="str">
        <f>CONCATENATE(Worksheet2!C11,"",Worksheet2!D11,"",Worksheet2!E11,"",Worksheet2!F11,"")</f>
        <v>パークホームズ目黒ザ・レジデンス（파크홈즈 메구로 레지던스)</v>
      </c>
      <c r="D11" s="9" t="str">
        <f>Worksheet2!G11</f>
        <v>東京都目黒区下目黒2-9-2</v>
      </c>
      <c r="E11" s="9">
        <f>Worksheet2!H11</f>
        <v>80800000</v>
      </c>
      <c r="F11" s="9">
        <f>Worksheet2!I11</f>
        <v>17350</v>
      </c>
      <c r="G11" s="9">
        <f>Worksheet2!J11</f>
        <v>5520</v>
      </c>
      <c r="H11" s="9">
        <f>Worksheet2!K11</f>
        <v>0</v>
      </c>
      <c r="K11" s="17" t="s">
        <v>1451</v>
      </c>
      <c r="L11" s="9">
        <f>Worksheet2!L11</f>
        <v>0</v>
      </c>
      <c r="M11" s="9" t="str">
        <f>CONCATENATE(Worksheet2!M11,"",Worksheet2!N11,"",Worksheet2!O11,"",Worksheet2!P11,"")</f>
        <v>JR야마노테센(山手線)</v>
      </c>
      <c r="N11" s="9" t="str">
        <f>CONCATENATE(Worksheet2!Q11,"",Worksheet2!R11,"",Worksheet2!S11,"",Worksheet2!T11,"")</f>
        <v>메구로(目黒)</v>
      </c>
      <c r="O11" s="13" t="str">
        <f>Worksheet2!U11</f>
        <v>9</v>
      </c>
      <c r="P11" s="9" t="str">
        <f>CONCATENATE(Worksheet2!V11,"",Worksheet2!W11,"",Worksheet2!X11,"",Worksheet2!Y11,"")</f>
        <v>토큐메구로센(東急目黒線)</v>
      </c>
      <c r="Q11" s="9" t="str">
        <f>CONCATENATE(Worksheet2!Z11,"",Worksheet2!AA11,"",Worksheet2!AB11,"",Worksheet2!AC11,"")</f>
        <v>후도마에(不動前)</v>
      </c>
      <c r="R11" s="13" t="str">
        <f>Worksheet2!AD11</f>
        <v>7</v>
      </c>
      <c r="S11" s="7" t="str">
        <f>Worksheet2!AE11</f>
        <v>도쿄（東京都）</v>
      </c>
      <c r="T11" s="9" t="str">
        <f>CONCATENATE(Worksheet2!AF11,"",Worksheet2!AG11,"",Worksheet2!AH11,"",Worksheet2!AI11,"")</f>
        <v>메구로구(目黒区)</v>
      </c>
      <c r="U11" s="10"/>
      <c r="V11" s="9"/>
      <c r="W11" s="10"/>
      <c r="X11" s="9"/>
      <c r="Y11" s="10"/>
      <c r="Z11" s="9"/>
      <c r="AA11" s="9" t="str">
        <f t="shared" si="0"/>
        <v>東京都目黒区下目黒2-9-2</v>
      </c>
      <c r="AB11" s="14" t="str">
        <f>Worksheet2!AQ11</f>
        <v>２LDK</v>
      </c>
      <c r="AC11" s="14">
        <f>Worksheet2!AR11</f>
        <v>64.98</v>
      </c>
      <c r="AD11" s="14" t="str">
        <f>CONCATENATE(Worksheet2!AS11,"",Worksheet2!AT11,"",)</f>
        <v>RC조</v>
      </c>
      <c r="AE11" s="91">
        <f>Worksheet2!AU11</f>
        <v>9</v>
      </c>
      <c r="AF11" s="14" t="str">
        <f>Worksheet2!AV11</f>
        <v>237</v>
      </c>
      <c r="AG11" s="14" t="str">
        <f>Worksheet2!AW11</f>
        <v>2012</v>
      </c>
      <c r="AH11" s="14" t="str">
        <f>Worksheet2!AX11</f>
        <v>소유권</v>
      </c>
      <c r="AI11" s="14">
        <f>Worksheet2!AY11</f>
        <v>5310.35</v>
      </c>
      <c r="AJ11" s="14">
        <f>Worksheet2!AZ11</f>
        <v>0</v>
      </c>
      <c r="AK11" s="14">
        <f>Worksheet2!BA11</f>
        <v>0</v>
      </c>
      <c r="AL11" s="14" t="str">
        <f>Worksheet2!BB11</f>
        <v>있음</v>
      </c>
      <c r="AM11" s="14" t="str">
        <f>Worksheet2!BC11</f>
        <v>있음</v>
      </c>
      <c r="AN11" s="14">
        <f>Worksheet2!BD11</f>
        <v>0</v>
      </c>
      <c r="AO11" s="14" t="str">
        <f>Worksheet2!BE11</f>
        <v>1) 이미지는 실제와 차이가 있을 수 있습니다.
2) 구글맵에서 매물의 주변환경을 꼭 확인하시기 바랍니다.
3) 주차장 이용료 34,000~40,000엔(월).
4) 24시간 관리인 상주.</v>
      </c>
      <c r="AP11" s="14" t="str">
        <f>Worksheet2!BF11</f>
        <v>野村の仲介</v>
      </c>
      <c r="AQ11" s="14" t="str">
        <f>Worksheet2!BG11</f>
        <v>03-6408-5524</v>
      </c>
      <c r="AR11" s="14" t="str">
        <f>Worksheet2!BH11</f>
        <v>03-6408-5529</v>
      </c>
      <c r="AS11" s="8">
        <f>Worksheet2!BI11</f>
        <v>0</v>
      </c>
      <c r="AT11" s="14">
        <f>Worksheet2!BJ11</f>
        <v>0</v>
      </c>
      <c r="AU11" s="14">
        <f>Worksheet2!BK11</f>
        <v>0</v>
      </c>
      <c r="AV11" s="14">
        <f>Worksheet2!BL11</f>
        <v>0</v>
      </c>
      <c r="AW11" s="14" t="str">
        <f>Worksheet2!BM11</f>
        <v>n</v>
      </c>
    </row>
    <row r="12" spans="1:49">
      <c r="A12" s="9">
        <f>Worksheet2!A12</f>
        <v>190224911</v>
      </c>
      <c r="B12" s="9" t="str">
        <f>Worksheet2!B12</f>
        <v>거주용</v>
      </c>
      <c r="C12" s="9" t="str">
        <f>CONCATENATE(Worksheet2!C12,"",Worksheet2!D12,"",Worksheet2!E12,"",Worksheet2!F12,"")</f>
        <v>リボオ五反田プラグマGタワー（리비오 고탄다)</v>
      </c>
      <c r="D12" s="9" t="str">
        <f>Worksheet2!G12</f>
        <v>東京都品川区西五反田1-7-1</v>
      </c>
      <c r="E12" s="9">
        <f>Worksheet2!H12</f>
        <v>58000000</v>
      </c>
      <c r="F12" s="9">
        <f>Worksheet2!I12</f>
        <v>21602</v>
      </c>
      <c r="G12" s="9">
        <f>Worksheet2!J12</f>
        <v>0</v>
      </c>
      <c r="H12" s="9">
        <f>Worksheet2!K12</f>
        <v>0</v>
      </c>
      <c r="I12" s="17" t="s">
        <v>1466</v>
      </c>
      <c r="K12" s="17" t="s">
        <v>1448</v>
      </c>
      <c r="L12" s="9">
        <f>Worksheet2!L12</f>
        <v>0</v>
      </c>
      <c r="M12" s="9" t="str">
        <f>CONCATENATE(Worksheet2!M12,"",Worksheet2!N12,"",Worksheet2!O12,"",Worksheet2!P12,"")</f>
        <v>JR야마노테센(山手線)</v>
      </c>
      <c r="N12" s="9" t="str">
        <f>CONCATENATE(Worksheet2!Q12,"",Worksheet2!R12,"",Worksheet2!S12,"",Worksheet2!T12,"")</f>
        <v>고탄다(五反田)</v>
      </c>
      <c r="O12" s="13" t="str">
        <f>Worksheet2!U12</f>
        <v>1</v>
      </c>
      <c r="P12" s="9" t="str">
        <f>CONCATENATE(Worksheet2!V12,"",Worksheet2!W12,"",Worksheet2!X12,"",Worksheet2!Y12,"")</f>
        <v/>
      </c>
      <c r="Q12" s="9" t="str">
        <f>CONCATENATE(Worksheet2!Z12,"",Worksheet2!AA12,"",Worksheet2!AB12,"",Worksheet2!AC12,"")</f>
        <v/>
      </c>
      <c r="R12" s="13">
        <f>Worksheet2!AD12</f>
        <v>0</v>
      </c>
      <c r="S12" s="7" t="str">
        <f>Worksheet2!AE12</f>
        <v>도쿄（東京都）</v>
      </c>
      <c r="T12" s="9" t="str">
        <f>CONCATENATE(Worksheet2!AF12,"",Worksheet2!AG12,"",Worksheet2!AH12,"",Worksheet2!AI12,"")</f>
        <v>시나가와구(品川区)</v>
      </c>
      <c r="U12" s="10"/>
      <c r="V12" s="9"/>
      <c r="W12" s="10"/>
      <c r="X12" s="9"/>
      <c r="Y12" s="10"/>
      <c r="Z12" s="9"/>
      <c r="AA12" s="9" t="str">
        <f t="shared" si="0"/>
        <v>東京都品川区西五反田1-7-1</v>
      </c>
      <c r="AB12" s="14" t="str">
        <f>Worksheet2!AQ12</f>
        <v>1LDK</v>
      </c>
      <c r="AC12" s="14">
        <f>Worksheet2!AR12</f>
        <v>35</v>
      </c>
      <c r="AD12" s="14" t="str">
        <f>CONCATENATE(Worksheet2!AS12,"",Worksheet2!AT12,"",)</f>
        <v>RC조</v>
      </c>
      <c r="AE12" s="91">
        <f>Worksheet2!AU12</f>
        <v>12</v>
      </c>
      <c r="AF12" s="14" t="str">
        <f>Worksheet2!AV12</f>
        <v>31</v>
      </c>
      <c r="AG12" s="14" t="str">
        <f>Worksheet2!AW12</f>
        <v>2005</v>
      </c>
      <c r="AH12" s="14" t="str">
        <f>Worksheet2!AX12</f>
        <v>소유권</v>
      </c>
      <c r="AI12" s="14">
        <f>Worksheet2!AY12</f>
        <v>0</v>
      </c>
      <c r="AJ12" s="14">
        <f>Worksheet2!AZ12</f>
        <v>0</v>
      </c>
      <c r="AK12" s="14">
        <f>Worksheet2!BA12</f>
        <v>0</v>
      </c>
      <c r="AL12" s="14" t="str">
        <f>Worksheet2!BB12</f>
        <v>있음</v>
      </c>
      <c r="AM12" s="14" t="str">
        <f>Worksheet2!BC12</f>
        <v>없음</v>
      </c>
      <c r="AN12" s="14">
        <f>Worksheet2!BD12</f>
        <v>0</v>
      </c>
      <c r="AO12" s="14" t="str">
        <f>Worksheet2!BE12</f>
        <v>1) 이미지는 실제와 차이가 있을 수 있습니다.
2) 구글맵에서 매물의 주변환경을 꼭 확인하시기 바랍니다.</v>
      </c>
      <c r="AP12" s="14" t="str">
        <f>Worksheet2!BF12</f>
        <v>サンライフプラン</v>
      </c>
      <c r="AQ12" s="14" t="str">
        <f>Worksheet2!BG12</f>
        <v>03-6265-7190</v>
      </c>
      <c r="AR12" s="14" t="str">
        <f>Worksheet2!BH12</f>
        <v>03-6265-7191</v>
      </c>
      <c r="AS12" s="8">
        <f>Worksheet2!BI12</f>
        <v>0</v>
      </c>
      <c r="AT12" s="14">
        <f>Worksheet2!BJ12</f>
        <v>0</v>
      </c>
      <c r="AU12" s="14">
        <f>Worksheet2!BK12</f>
        <v>0</v>
      </c>
      <c r="AV12" s="14">
        <f>Worksheet2!BL12</f>
        <v>0</v>
      </c>
      <c r="AW12" s="14" t="str">
        <f>Worksheet2!BM12</f>
        <v>n</v>
      </c>
    </row>
    <row r="13" spans="1:49">
      <c r="A13" s="9">
        <f>Worksheet2!A13</f>
        <v>190224912</v>
      </c>
      <c r="B13" s="9" t="str">
        <f>Worksheet2!B13</f>
        <v>거주용</v>
      </c>
      <c r="C13" s="9" t="str">
        <f>CONCATENATE(Worksheet2!C13,"",Worksheet2!D13,"",Worksheet2!E13,"",Worksheet2!F13,"")</f>
        <v>アルス恵比寿メイクス（아루스 에비스)</v>
      </c>
      <c r="D13" s="9" t="str">
        <f>Worksheet2!G13</f>
        <v>東京都渋谷区恵比寿1-3-5</v>
      </c>
      <c r="E13" s="9">
        <f>Worksheet2!H13</f>
        <v>90000000</v>
      </c>
      <c r="F13" s="9">
        <f>Worksheet2!I13</f>
        <v>12300</v>
      </c>
      <c r="G13" s="9">
        <f>Worksheet2!J13</f>
        <v>14040</v>
      </c>
      <c r="H13" s="9">
        <f>Worksheet2!K13</f>
        <v>0</v>
      </c>
      <c r="K13" s="17" t="s">
        <v>1451</v>
      </c>
      <c r="L13" s="9">
        <f>Worksheet2!L13</f>
        <v>0</v>
      </c>
      <c r="M13" s="9" t="str">
        <f>CONCATENATE(Worksheet2!M13,"",Worksheet2!N13,"",Worksheet2!O13,"",Worksheet2!P13,"")</f>
        <v>JR야마노테센(山手線)</v>
      </c>
      <c r="N13" s="9" t="str">
        <f>CONCATENATE(Worksheet2!Q13,"",Worksheet2!R13,"",Worksheet2!S13,"",Worksheet2!T13,"")</f>
        <v>에비스(恵比寿)</v>
      </c>
      <c r="O13" s="13" t="str">
        <f>Worksheet2!U13</f>
        <v>3</v>
      </c>
      <c r="P13" s="9" t="str">
        <f>CONCATENATE(Worksheet2!V13,"",Worksheet2!W13,"",Worksheet2!X13,"",Worksheet2!Y13,"")</f>
        <v>토쿄메트로 히비야센(日比谷線)</v>
      </c>
      <c r="Q13" s="9" t="str">
        <f>CONCATENATE(Worksheet2!Z13,"",Worksheet2!AA13,"",Worksheet2!AB13,"",Worksheet2!AC13,"")</f>
        <v>에비스(恵比寿)</v>
      </c>
      <c r="R13" s="13" t="str">
        <f>Worksheet2!AD13</f>
        <v>2</v>
      </c>
      <c r="S13" s="7" t="str">
        <f>Worksheet2!AE13</f>
        <v>도쿄（東京都）</v>
      </c>
      <c r="T13" s="9" t="str">
        <f>CONCATENATE(Worksheet2!AF13,"",Worksheet2!AG13,"",Worksheet2!AH13,"",Worksheet2!AI13,"")</f>
        <v>시부야구(渋谷区)</v>
      </c>
      <c r="U13" s="10"/>
      <c r="V13" s="9"/>
      <c r="W13" s="10"/>
      <c r="X13" s="9"/>
      <c r="Y13" s="10"/>
      <c r="Z13" s="9"/>
      <c r="AA13" s="9" t="str">
        <f t="shared" si="0"/>
        <v>東京都渋谷区恵比寿1-3-5</v>
      </c>
      <c r="AB13" s="14" t="str">
        <f>Worksheet2!AQ13</f>
        <v>1LDK</v>
      </c>
      <c r="AC13" s="14">
        <f>Worksheet2!AR13</f>
        <v>58.73</v>
      </c>
      <c r="AD13" s="14" t="str">
        <f>CONCATENATE(Worksheet2!AS13,"",Worksheet2!AT13,"",)</f>
        <v>SRC조</v>
      </c>
      <c r="AE13" s="91">
        <f>Worksheet2!AU13</f>
        <v>9</v>
      </c>
      <c r="AF13" s="14" t="str">
        <f>Worksheet2!AV13</f>
        <v>69</v>
      </c>
      <c r="AG13" s="14" t="str">
        <f>Worksheet2!AW13</f>
        <v>2002</v>
      </c>
      <c r="AH13" s="14" t="str">
        <f>Worksheet2!AX13</f>
        <v>소유권</v>
      </c>
      <c r="AI13" s="14">
        <f>Worksheet2!AY13</f>
        <v>618.82000000000005</v>
      </c>
      <c r="AJ13" s="14">
        <f>Worksheet2!AZ13</f>
        <v>0</v>
      </c>
      <c r="AK13" s="14">
        <f>Worksheet2!BA13</f>
        <v>0</v>
      </c>
      <c r="AL13" s="14" t="str">
        <f>Worksheet2!BB13</f>
        <v>있음</v>
      </c>
      <c r="AM13" s="14" t="str">
        <f>Worksheet2!BC13</f>
        <v>있음</v>
      </c>
      <c r="AN13" s="14">
        <f>Worksheet2!BD13</f>
        <v>0</v>
      </c>
      <c r="AO13" s="14" t="str">
        <f>Worksheet2!BE13</f>
        <v>1) 이미지는 실제와 차이가 있을 수 있습니다.
2) 구글맵에서 매물의 주변환경을 꼭 확인하시기 바랍니다.</v>
      </c>
      <c r="AP13" s="14" t="str">
        <f>Worksheet2!BF13</f>
        <v>野村の仲介</v>
      </c>
      <c r="AQ13" s="14" t="str">
        <f>Worksheet2!BG13</f>
        <v>03-5784-9031</v>
      </c>
      <c r="AR13" s="14" t="str">
        <f>Worksheet2!BH13</f>
        <v>03-5784-9035</v>
      </c>
      <c r="AS13" s="8">
        <f>Worksheet2!BI13</f>
        <v>0</v>
      </c>
      <c r="AT13" s="14">
        <f>Worksheet2!BJ13</f>
        <v>0</v>
      </c>
      <c r="AU13" s="14">
        <f>Worksheet2!BK13</f>
        <v>0</v>
      </c>
      <c r="AV13" s="14">
        <f>Worksheet2!BL13</f>
        <v>0</v>
      </c>
      <c r="AW13" s="14" t="str">
        <f>Worksheet2!BM13</f>
        <v>n</v>
      </c>
    </row>
    <row r="14" spans="1:49">
      <c r="A14" s="9">
        <f>Worksheet2!A14</f>
        <v>190224913</v>
      </c>
      <c r="B14" s="9" t="str">
        <f>Worksheet2!B14</f>
        <v>거주용</v>
      </c>
      <c r="C14" s="9" t="str">
        <f>CONCATENATE(Worksheet2!C14,"",Worksheet2!D14,"",Worksheet2!E14,"",Worksheet2!F14,"")</f>
        <v>プラウドタワー高輪台（프라우드타워 타카나와다이)</v>
      </c>
      <c r="D14" s="9" t="str">
        <f>Worksheet2!G14</f>
        <v>東京都品川区東五反田3-1-4</v>
      </c>
      <c r="E14" s="9">
        <f>Worksheet2!H14</f>
        <v>199000000</v>
      </c>
      <c r="F14" s="9">
        <f>Worksheet2!I14</f>
        <v>25400</v>
      </c>
      <c r="G14" s="9">
        <f>Worksheet2!J14</f>
        <v>9020</v>
      </c>
      <c r="H14" s="9">
        <f>Worksheet2!K14</f>
        <v>0</v>
      </c>
      <c r="K14" s="17" t="s">
        <v>1452</v>
      </c>
      <c r="L14" s="9">
        <f>Worksheet2!L14</f>
        <v>0</v>
      </c>
      <c r="M14" s="9" t="str">
        <f>CONCATENATE(Worksheet2!M14,"",Worksheet2!N14,"",Worksheet2!O14,"",Worksheet2!P14,"")</f>
        <v>토에이 아사쿠사센(浅草線)</v>
      </c>
      <c r="N14" s="9" t="str">
        <f>CONCATENATE(Worksheet2!Q14,"",Worksheet2!R14,"",Worksheet2!S14,"",Worksheet2!T14,"")</f>
        <v>타카나와다이(高輪台)</v>
      </c>
      <c r="O14" s="13" t="str">
        <f>Worksheet2!U14</f>
        <v>2</v>
      </c>
      <c r="P14" s="9" t="str">
        <f>CONCATENATE(Worksheet2!V14,"",Worksheet2!W14,"",Worksheet2!X14,"",Worksheet2!Y14,"")</f>
        <v>JR야마노테센(山手線)</v>
      </c>
      <c r="Q14" s="9" t="str">
        <f>CONCATENATE(Worksheet2!Z14,"",Worksheet2!AA14,"",Worksheet2!AB14,"",Worksheet2!AC14,"")</f>
        <v>고탄다(五反田)</v>
      </c>
      <c r="R14" s="13" t="str">
        <f>Worksheet2!AD14</f>
        <v>10</v>
      </c>
      <c r="S14" s="7" t="str">
        <f>Worksheet2!AE14</f>
        <v>도쿄（東京都）</v>
      </c>
      <c r="T14" s="9" t="str">
        <f>CONCATENATE(Worksheet2!AF14,"",Worksheet2!AG14,"",Worksheet2!AH14,"",Worksheet2!AI14,"")</f>
        <v>시나가와구(品川区)</v>
      </c>
      <c r="U14" s="10"/>
      <c r="V14" s="9"/>
      <c r="W14" s="10"/>
      <c r="X14" s="9"/>
      <c r="Y14" s="10"/>
      <c r="Z14" s="9"/>
      <c r="AA14" s="9" t="str">
        <f t="shared" si="0"/>
        <v>東京都品川区東五反田3-1-4</v>
      </c>
      <c r="AB14" s="14" t="str">
        <f>Worksheet2!AQ14</f>
        <v>2LDK</v>
      </c>
      <c r="AC14" s="14">
        <f>Worksheet2!AR14</f>
        <v>74.89</v>
      </c>
      <c r="AD14" s="14" t="str">
        <f>CONCATENATE(Worksheet2!AS14,"",Worksheet2!AT14,"",)</f>
        <v>RC조</v>
      </c>
      <c r="AE14" s="91">
        <f>Worksheet2!AU14</f>
        <v>21</v>
      </c>
      <c r="AF14" s="14" t="str">
        <f>Worksheet2!AV14</f>
        <v>98</v>
      </c>
      <c r="AG14" s="14" t="str">
        <f>Worksheet2!AW14</f>
        <v>2014</v>
      </c>
      <c r="AH14" s="14" t="str">
        <f>Worksheet2!AX14</f>
        <v>소유권</v>
      </c>
      <c r="AI14" s="14">
        <f>Worksheet2!AY14</f>
        <v>1384.44</v>
      </c>
      <c r="AJ14" s="14">
        <f>Worksheet2!AZ14</f>
        <v>0</v>
      </c>
      <c r="AK14" s="14">
        <f>Worksheet2!BA14</f>
        <v>0</v>
      </c>
      <c r="AL14" s="14" t="str">
        <f>Worksheet2!BB14</f>
        <v>있음</v>
      </c>
      <c r="AM14" s="14" t="str">
        <f>Worksheet2!BC14</f>
        <v>없음</v>
      </c>
      <c r="AN14" s="14">
        <f>Worksheet2!BD14</f>
        <v>0</v>
      </c>
      <c r="AO14" s="14" t="str">
        <f>Worksheet2!BE14</f>
        <v>1) 이미지는 실제와 차이가 있을 수 있습니다.
2) 구글맵에서 매물의 주변환경을 꼭 확인하시기 바랍니다.
3) 기타 비용 : 578엔 (월)</v>
      </c>
      <c r="AP14" s="14" t="str">
        <f>Worksheet2!BF14</f>
        <v>野村の仲介</v>
      </c>
      <c r="AQ14" s="14" t="str">
        <f>Worksheet2!BG14</f>
        <v>03-3492-5101</v>
      </c>
      <c r="AR14" s="14" t="str">
        <f>Worksheet2!BH14</f>
        <v>03-5437-4177</v>
      </c>
      <c r="AS14" s="8">
        <f>Worksheet2!BI14</f>
        <v>0</v>
      </c>
      <c r="AT14" s="14">
        <f>Worksheet2!BJ14</f>
        <v>0</v>
      </c>
      <c r="AU14" s="14">
        <f>Worksheet2!BK14</f>
        <v>0</v>
      </c>
      <c r="AV14" s="14">
        <f>Worksheet2!BL14</f>
        <v>0</v>
      </c>
      <c r="AW14" s="14" t="str">
        <f>Worksheet2!BM14</f>
        <v>n</v>
      </c>
    </row>
    <row r="15" spans="1:49">
      <c r="A15" s="9">
        <f>Worksheet2!A15</f>
        <v>190224914</v>
      </c>
      <c r="B15" s="9" t="str">
        <f>Worksheet2!B15</f>
        <v>거주용</v>
      </c>
      <c r="C15" s="9" t="str">
        <f>CONCATENATE(Worksheet2!C15,"",Worksheet2!D15,"",Worksheet2!E15,"",Worksheet2!F15,"")</f>
        <v>ライオンズタワー目黒川（라이온즈타워 메구로가와)</v>
      </c>
      <c r="D15" s="9" t="str">
        <f>Worksheet2!G15</f>
        <v>東京都品川区西五反田3-6-23</v>
      </c>
      <c r="E15" s="9">
        <f>Worksheet2!H15</f>
        <v>62800000</v>
      </c>
      <c r="F15" s="9">
        <f>Worksheet2!I15</f>
        <v>14600</v>
      </c>
      <c r="G15" s="9">
        <f>Worksheet2!J15</f>
        <v>6470</v>
      </c>
      <c r="H15" s="9">
        <f>Worksheet2!K15</f>
        <v>0</v>
      </c>
      <c r="I15" s="17" t="s">
        <v>1467</v>
      </c>
      <c r="J15" s="21" t="s">
        <v>1460</v>
      </c>
      <c r="K15" s="17" t="s">
        <v>1456</v>
      </c>
      <c r="L15" s="9">
        <f>Worksheet2!L15</f>
        <v>0</v>
      </c>
      <c r="M15" s="9" t="str">
        <f>CONCATENATE(Worksheet2!M15,"",Worksheet2!N15,"",Worksheet2!O15,"",Worksheet2!P15,"")</f>
        <v>JR야마노테센(山手線)</v>
      </c>
      <c r="N15" s="9" t="str">
        <f>CONCATENATE(Worksheet2!Q15,"",Worksheet2!R15,"",Worksheet2!S15,"",Worksheet2!T15,"")</f>
        <v>고탄다(五反田)</v>
      </c>
      <c r="O15" s="13" t="str">
        <f>Worksheet2!U15</f>
        <v>7</v>
      </c>
      <c r="P15" s="9" t="str">
        <f>CONCATENATE(Worksheet2!V15,"",Worksheet2!W15,"",Worksheet2!X15,"",Worksheet2!Y15,"")</f>
        <v>토큐메구로센(東急目黒線)</v>
      </c>
      <c r="Q15" s="9" t="str">
        <f>CONCATENATE(Worksheet2!Z15,"",Worksheet2!AA15,"",Worksheet2!AB15,"",Worksheet2!AC15,"")</f>
        <v>후도마에(不動前)</v>
      </c>
      <c r="R15" s="13" t="str">
        <f>Worksheet2!AD15</f>
        <v>9</v>
      </c>
      <c r="S15" s="7" t="str">
        <f>Worksheet2!AE15</f>
        <v>도쿄（東京都）</v>
      </c>
      <c r="T15" s="9" t="str">
        <f>CONCATENATE(Worksheet2!AF15,"",Worksheet2!AG15,"",Worksheet2!AH15,"",Worksheet2!AI15,"")</f>
        <v>시나가와구(品川区)</v>
      </c>
      <c r="U15" s="10"/>
      <c r="V15" s="9"/>
      <c r="W15" s="10"/>
      <c r="X15" s="9"/>
      <c r="Y15" s="10"/>
      <c r="Z15" s="9"/>
      <c r="AA15" s="9" t="str">
        <f t="shared" si="0"/>
        <v>東京都品川区西五反田3-6-23</v>
      </c>
      <c r="AB15" s="14" t="str">
        <f>Worksheet2!AQ15</f>
        <v>2LDK</v>
      </c>
      <c r="AC15" s="14">
        <f>Worksheet2!AR15</f>
        <v>55.72</v>
      </c>
      <c r="AD15" s="14" t="str">
        <f>CONCATENATE(Worksheet2!AS15,"",Worksheet2!AT15,"",)</f>
        <v>RC조</v>
      </c>
      <c r="AE15" s="91">
        <f>Worksheet2!AU15</f>
        <v>13</v>
      </c>
      <c r="AF15" s="14" t="str">
        <f>Worksheet2!AV15</f>
        <v>75</v>
      </c>
      <c r="AG15" s="14" t="str">
        <f>Worksheet2!AW15</f>
        <v>2013</v>
      </c>
      <c r="AH15" s="14" t="str">
        <f>Worksheet2!AX15</f>
        <v>소유권</v>
      </c>
      <c r="AI15" s="14">
        <f>Worksheet2!AY15</f>
        <v>711.12</v>
      </c>
      <c r="AJ15" s="14">
        <f>Worksheet2!AZ15</f>
        <v>0</v>
      </c>
      <c r="AK15" s="14">
        <f>Worksheet2!BA15</f>
        <v>0</v>
      </c>
      <c r="AL15" s="14" t="str">
        <f>Worksheet2!BB15</f>
        <v>있음</v>
      </c>
      <c r="AM15" s="14" t="str">
        <f>Worksheet2!BC15</f>
        <v>있음</v>
      </c>
      <c r="AN15" s="14">
        <f>Worksheet2!BD15</f>
        <v>0</v>
      </c>
      <c r="AO15" s="14" t="str">
        <f>Worksheet2!BE15</f>
        <v>1) 이미지는 실제와 차이가 있을 수 있습니다.
2) 구글맵에서 매물의 주변환경을 꼭 확인하시기 바랍니다.
3) 주차장비 : 34,000~38,000엔 (월).</v>
      </c>
      <c r="AP15" s="14" t="str">
        <f>Worksheet2!BF15</f>
        <v>野村の仲介</v>
      </c>
      <c r="AQ15" s="14" t="str">
        <f>Worksheet2!BG15</f>
        <v>03-3492-5101</v>
      </c>
      <c r="AR15" s="14" t="str">
        <f>Worksheet2!BH15</f>
        <v>03-5437-4177</v>
      </c>
      <c r="AS15" s="8">
        <f>Worksheet2!BI15</f>
        <v>0</v>
      </c>
      <c r="AT15" s="14">
        <f>Worksheet2!BJ15</f>
        <v>0</v>
      </c>
      <c r="AU15" s="14">
        <f>Worksheet2!BK15</f>
        <v>0</v>
      </c>
      <c r="AV15" s="14">
        <f>Worksheet2!BL15</f>
        <v>0</v>
      </c>
      <c r="AW15" s="14" t="str">
        <f>Worksheet2!BM15</f>
        <v>n</v>
      </c>
    </row>
    <row r="16" spans="1:49">
      <c r="A16" s="9">
        <f>Worksheet2!A16</f>
        <v>190224915</v>
      </c>
      <c r="B16" s="9" t="str">
        <f>Worksheet2!B16</f>
        <v>거주용</v>
      </c>
      <c r="C16" s="9" t="str">
        <f>CONCATENATE(Worksheet2!C16,"",Worksheet2!D16,"",Worksheet2!E16,"",Worksheet2!F16,"")</f>
        <v>目黒花房山プレイス（메구로 하나부사야마프레이스)</v>
      </c>
      <c r="D16" s="9" t="str">
        <f>Worksheet2!G16</f>
        <v>東京都品川区上大崎3-10-51</v>
      </c>
      <c r="E16" s="9">
        <f>Worksheet2!H16</f>
        <v>148000000</v>
      </c>
      <c r="F16" s="9">
        <f>Worksheet2!I16</f>
        <v>25022</v>
      </c>
      <c r="G16" s="9">
        <f>Worksheet2!J16</f>
        <v>9500</v>
      </c>
      <c r="H16" s="9">
        <f>Worksheet2!K16</f>
        <v>0</v>
      </c>
      <c r="J16" s="17" t="s">
        <v>1461</v>
      </c>
      <c r="K16" s="17" t="s">
        <v>1457</v>
      </c>
      <c r="L16" s="9">
        <f>Worksheet2!L16</f>
        <v>0</v>
      </c>
      <c r="M16" s="9" t="str">
        <f>CONCATENATE(Worksheet2!M16,"",Worksheet2!N16,"",Worksheet2!O16,"",Worksheet2!P16,"")</f>
        <v>JR야마노테센(山手線)</v>
      </c>
      <c r="N16" s="9" t="str">
        <f>CONCATENATE(Worksheet2!Q16,"",Worksheet2!R16,"",Worksheet2!S16,"",Worksheet2!T16,"")</f>
        <v>고탄다(五反田)</v>
      </c>
      <c r="O16" s="13" t="str">
        <f>Worksheet2!U16</f>
        <v>5</v>
      </c>
      <c r="P16" s="9" t="str">
        <f>CONCATENATE(Worksheet2!V16,"",Worksheet2!W16,"",Worksheet2!X16,"",Worksheet2!Y16,"")</f>
        <v>토에이 아사쿠사센(浅草線)</v>
      </c>
      <c r="Q16" s="9" t="str">
        <f>CONCATENATE(Worksheet2!Z16,"",Worksheet2!AA16,"",Worksheet2!AB16,"",Worksheet2!AC16,"")</f>
        <v>고탄다(五反田)</v>
      </c>
      <c r="R16" s="13" t="str">
        <f>Worksheet2!AD16</f>
        <v>13</v>
      </c>
      <c r="S16" s="7" t="str">
        <f>Worksheet2!AE16</f>
        <v>도쿄（東京都）</v>
      </c>
      <c r="T16" s="9" t="str">
        <f>CONCATENATE(Worksheet2!AF16,"",Worksheet2!AG16,"",Worksheet2!AH16,"",Worksheet2!AI16,"")</f>
        <v>시나가와구(品川区)</v>
      </c>
      <c r="U16" s="10"/>
      <c r="V16" s="9"/>
      <c r="W16" s="10"/>
      <c r="X16" s="9"/>
      <c r="Y16" s="10"/>
      <c r="Z16" s="9"/>
      <c r="AA16" s="9" t="str">
        <f t="shared" si="0"/>
        <v>東京都品川区上大崎3-10-51</v>
      </c>
      <c r="AB16" s="14" t="str">
        <f>Worksheet2!AQ16</f>
        <v>１LDK</v>
      </c>
      <c r="AC16" s="14">
        <f>Worksheet2!AR16</f>
        <v>68.77</v>
      </c>
      <c r="AD16" s="14" t="str">
        <f>CONCATENATE(Worksheet2!AS16,"",Worksheet2!AT16,"",)</f>
        <v>RC조</v>
      </c>
      <c r="AE16" s="91">
        <f>Worksheet2!AU16</f>
        <v>6</v>
      </c>
      <c r="AF16" s="14" t="str">
        <f>Worksheet2!AV16</f>
        <v>44</v>
      </c>
      <c r="AG16" s="14" t="str">
        <f>Worksheet2!AW16</f>
        <v>2008</v>
      </c>
      <c r="AH16" s="14" t="str">
        <f>Worksheet2!AX16</f>
        <v>소유권</v>
      </c>
      <c r="AI16" s="14">
        <f>Worksheet2!AY16</f>
        <v>1449.8</v>
      </c>
      <c r="AJ16" s="14">
        <f>Worksheet2!AZ16</f>
        <v>0</v>
      </c>
      <c r="AK16" s="14">
        <f>Worksheet2!BA16</f>
        <v>0</v>
      </c>
      <c r="AL16" s="14" t="str">
        <f>Worksheet2!BB16</f>
        <v>있음</v>
      </c>
      <c r="AM16" s="14" t="str">
        <f>Worksheet2!BC16</f>
        <v>있음</v>
      </c>
      <c r="AN16" s="14">
        <f>Worksheet2!BD16</f>
        <v>0</v>
      </c>
      <c r="AO16" s="14" t="str">
        <f>Worksheet2!BE16</f>
        <v>1) 이미지는 실제와 차이가 있을 수 있습니다.
2) 구글맵에서 매물의 주변환경을 꼭 확인하시기 바랍니다.
3) 주차장비 : 37,000~42,000엔 (월). 
4) 기타 비용 : 250엔 (월)</v>
      </c>
      <c r="AP16" s="14" t="str">
        <f>Worksheet2!BF16</f>
        <v>野村の仲介</v>
      </c>
      <c r="AQ16" s="14" t="str">
        <f>Worksheet2!BG16</f>
        <v>03-5981-4030</v>
      </c>
      <c r="AR16" s="14" t="str">
        <f>Worksheet2!BH16</f>
        <v>03-5981-4040</v>
      </c>
      <c r="AS16" s="8">
        <f>Worksheet2!BI16</f>
        <v>0</v>
      </c>
      <c r="AT16" s="14">
        <f>Worksheet2!BJ16</f>
        <v>0</v>
      </c>
      <c r="AU16" s="14">
        <f>Worksheet2!BK16</f>
        <v>0</v>
      </c>
      <c r="AV16" s="14">
        <f>Worksheet2!BL16</f>
        <v>0</v>
      </c>
      <c r="AW16" s="14" t="str">
        <f>Worksheet2!BM16</f>
        <v>n</v>
      </c>
    </row>
    <row r="17" spans="1:49">
      <c r="A17" s="9">
        <f>Worksheet2!A17</f>
        <v>190224916</v>
      </c>
      <c r="B17" s="9" t="str">
        <f>Worksheet2!B17</f>
        <v>거주용</v>
      </c>
      <c r="C17" s="9" t="str">
        <f>CONCATENATE(Worksheet2!C17,"",Worksheet2!D17,"",Worksheet2!E17,"",Worksheet2!F17,"")</f>
        <v>グランドメゾン恵比寿の杜（그랜드메종 에비스노모릐)</v>
      </c>
      <c r="D17" s="9" t="str">
        <f>Worksheet2!G17</f>
        <v>東京都渋谷区恵比寿4-26-10</v>
      </c>
      <c r="E17" s="9">
        <f>Worksheet2!H17</f>
        <v>87800000</v>
      </c>
      <c r="F17" s="9">
        <f>Worksheet2!I17</f>
        <v>11800</v>
      </c>
      <c r="G17" s="9">
        <f>Worksheet2!J17</f>
        <v>6300</v>
      </c>
      <c r="H17" s="9">
        <f>Worksheet2!K17</f>
        <v>0</v>
      </c>
      <c r="J17" s="17" t="s">
        <v>1462</v>
      </c>
      <c r="K17" s="17" t="s">
        <v>1450</v>
      </c>
      <c r="L17" s="9">
        <f>Worksheet2!L17</f>
        <v>0</v>
      </c>
      <c r="M17" s="9" t="str">
        <f>CONCATENATE(Worksheet2!M17,"",Worksheet2!N17,"",Worksheet2!O17,"",Worksheet2!P17,"")</f>
        <v>JR야마노테센(山手線)</v>
      </c>
      <c r="N17" s="9" t="str">
        <f>CONCATENATE(Worksheet2!Q17,"",Worksheet2!R17,"",Worksheet2!S17,"",Worksheet2!T17,"")</f>
        <v>에비스(恵比寿)</v>
      </c>
      <c r="O17" s="13" t="str">
        <f>Worksheet2!U17</f>
        <v>5</v>
      </c>
      <c r="P17" s="9" t="str">
        <f>CONCATENATE(Worksheet2!V17,"",Worksheet2!W17,"",Worksheet2!X17,"",Worksheet2!Y17,"")</f>
        <v>토쿄메트로 히비야센(日比谷線)</v>
      </c>
      <c r="Q17" s="9" t="str">
        <f>CONCATENATE(Worksheet2!Z17,"",Worksheet2!AA17,"",Worksheet2!AB17,"",Worksheet2!AC17,"")</f>
        <v>에비스(恵比寿)</v>
      </c>
      <c r="R17" s="13" t="str">
        <f>Worksheet2!AD17</f>
        <v>7</v>
      </c>
      <c r="S17" s="7" t="str">
        <f>Worksheet2!AE17</f>
        <v>도쿄（東京都）</v>
      </c>
      <c r="T17" s="9" t="str">
        <f>CONCATENATE(Worksheet2!AF17,"",Worksheet2!AG17,"",Worksheet2!AH17,"",Worksheet2!AI17,"")</f>
        <v>시부야구(渋谷区)</v>
      </c>
      <c r="U17" s="10"/>
      <c r="V17" s="9"/>
      <c r="W17" s="10"/>
      <c r="X17" s="9"/>
      <c r="Y17" s="10"/>
      <c r="Z17" s="9"/>
      <c r="AA17" s="9" t="str">
        <f t="shared" si="0"/>
        <v>東京都渋谷区恵比寿4-26-10</v>
      </c>
      <c r="AB17" s="14" t="str">
        <f>Worksheet2!AQ17</f>
        <v>１LDK</v>
      </c>
      <c r="AC17" s="14">
        <f>Worksheet2!AR17</f>
        <v>60.07</v>
      </c>
      <c r="AD17" s="14" t="str">
        <f>CONCATENATE(Worksheet2!AS17,"",Worksheet2!AT17,"",)</f>
        <v>SRC조</v>
      </c>
      <c r="AE17" s="91">
        <f>Worksheet2!AU17</f>
        <v>5</v>
      </c>
      <c r="AF17" s="14" t="str">
        <f>Worksheet2!AV17</f>
        <v>40</v>
      </c>
      <c r="AG17" s="14" t="str">
        <f>Worksheet2!AW17</f>
        <v>2005</v>
      </c>
      <c r="AH17" s="14" t="str">
        <f>Worksheet2!AX17</f>
        <v>소유권</v>
      </c>
      <c r="AI17" s="14">
        <f>Worksheet2!AY17</f>
        <v>735.95</v>
      </c>
      <c r="AJ17" s="14">
        <f>Worksheet2!AZ17</f>
        <v>0</v>
      </c>
      <c r="AK17" s="14">
        <f>Worksheet2!BA17</f>
        <v>0</v>
      </c>
      <c r="AL17" s="14" t="str">
        <f>Worksheet2!BB17</f>
        <v>있음</v>
      </c>
      <c r="AM17" s="14" t="str">
        <f>Worksheet2!BC17</f>
        <v>없음</v>
      </c>
      <c r="AN17" s="14">
        <f>Worksheet2!BD17</f>
        <v>0</v>
      </c>
      <c r="AO17" s="14" t="str">
        <f>Worksheet2!BE17</f>
        <v>1) 이미지는 실제와 차이가 있을 수 있습니다.
2) 구글맵에서 매물의 주변환경을 꼭 확인하시기 바랍니다.
3) 기타 비용 : 1,928엔 (월).</v>
      </c>
      <c r="AP17" s="14" t="str">
        <f>Worksheet2!BF17</f>
        <v>野村の仲介</v>
      </c>
      <c r="AQ17" s="14" t="str">
        <f>Worksheet2!BG17</f>
        <v>03-5784-9031</v>
      </c>
      <c r="AR17" s="14" t="str">
        <f>Worksheet2!BH17</f>
        <v>03-5784-9035</v>
      </c>
      <c r="AS17" s="8">
        <f>Worksheet2!BI17</f>
        <v>0</v>
      </c>
      <c r="AT17" s="14">
        <f>Worksheet2!BJ17</f>
        <v>0</v>
      </c>
      <c r="AU17" s="14">
        <f>Worksheet2!BK17</f>
        <v>0</v>
      </c>
      <c r="AV17" s="14">
        <f>Worksheet2!BL17</f>
        <v>0</v>
      </c>
      <c r="AW17" s="14" t="str">
        <f>Worksheet2!BM17</f>
        <v>n</v>
      </c>
    </row>
    <row r="18" spans="1:49">
      <c r="A18" s="9">
        <f>Worksheet2!A18</f>
        <v>190224917</v>
      </c>
      <c r="B18" s="9" t="str">
        <f>Worksheet2!B18</f>
        <v>거주용</v>
      </c>
      <c r="C18" s="9" t="str">
        <f>CONCATENATE(Worksheet2!C18,"",Worksheet2!D18,"",Worksheet2!E18,"",Worksheet2!F18,"")</f>
        <v>ブリリアワター目黒（브릴리아 메구로)</v>
      </c>
      <c r="D18" s="9" t="str">
        <f>Worksheet2!G18</f>
        <v>東京都品川区上大崎3-1-2</v>
      </c>
      <c r="E18" s="9">
        <f>Worksheet2!H18</f>
        <v>180000000</v>
      </c>
      <c r="F18" s="9">
        <f>Worksheet2!I18</f>
        <v>27488</v>
      </c>
      <c r="G18" s="9">
        <f>Worksheet2!J18</f>
        <v>7960</v>
      </c>
      <c r="H18" s="9">
        <f>Worksheet2!K18</f>
        <v>0</v>
      </c>
      <c r="K18" s="17" t="s">
        <v>1447</v>
      </c>
      <c r="L18" s="9">
        <f>Worksheet2!L18</f>
        <v>0</v>
      </c>
      <c r="M18" s="9" t="str">
        <f>CONCATENATE(Worksheet2!M18,"",Worksheet2!N18,"",Worksheet2!O18,"",Worksheet2!P18,"")</f>
        <v>JR야마노테센(山手線)</v>
      </c>
      <c r="N18" s="9" t="str">
        <f>CONCATENATE(Worksheet2!Q18,"",Worksheet2!R18,"",Worksheet2!S18,"",Worksheet2!T18,"")</f>
        <v>메구로(目黒)</v>
      </c>
      <c r="O18" s="13" t="str">
        <f>Worksheet2!U18</f>
        <v>1</v>
      </c>
      <c r="P18" s="9" t="str">
        <f>CONCATENATE(Worksheet2!V18,"",Worksheet2!W18,"",Worksheet2!X18,"",Worksheet2!Y18,"")</f>
        <v/>
      </c>
      <c r="Q18" s="9" t="str">
        <f>CONCATENATE(Worksheet2!Z18,"",Worksheet2!AA18,"",Worksheet2!AB18,"",Worksheet2!AC18,"")</f>
        <v/>
      </c>
      <c r="R18" s="13">
        <f>Worksheet2!AD18</f>
        <v>0</v>
      </c>
      <c r="S18" s="7" t="str">
        <f>Worksheet2!AE18</f>
        <v>도쿄（東京都）</v>
      </c>
      <c r="T18" s="9" t="str">
        <f>CONCATENATE(Worksheet2!AF18,"",Worksheet2!AG18,"",Worksheet2!AH18,"",Worksheet2!AI18,"")</f>
        <v>시나가와구(品川区)</v>
      </c>
      <c r="U18" s="10"/>
      <c r="V18" s="9"/>
      <c r="W18" s="10"/>
      <c r="X18" s="9"/>
      <c r="Y18" s="10"/>
      <c r="Z18" s="9"/>
      <c r="AA18" s="9" t="str">
        <f t="shared" si="0"/>
        <v>東京都品川区上大崎3-1-2</v>
      </c>
      <c r="AB18" s="14" t="str">
        <f>Worksheet2!AQ18</f>
        <v>2LDK</v>
      </c>
      <c r="AC18" s="14">
        <f>Worksheet2!AR18</f>
        <v>79.58</v>
      </c>
      <c r="AD18" s="14" t="str">
        <f>CONCATENATE(Worksheet2!AS18,"",Worksheet2!AT18,"",)</f>
        <v>SRC조</v>
      </c>
      <c r="AE18" s="91">
        <f>Worksheet2!AU18</f>
        <v>38</v>
      </c>
      <c r="AF18" s="14" t="str">
        <f>Worksheet2!AV18</f>
        <v>524</v>
      </c>
      <c r="AG18" s="14" t="str">
        <f>Worksheet2!AW18</f>
        <v>2017</v>
      </c>
      <c r="AH18" s="14" t="str">
        <f>Worksheet2!AX18</f>
        <v>소유권</v>
      </c>
      <c r="AI18" s="14">
        <f>Worksheet2!AY18</f>
        <v>11674.37</v>
      </c>
      <c r="AJ18" s="14">
        <f>Worksheet2!AZ18</f>
        <v>0</v>
      </c>
      <c r="AK18" s="14">
        <f>Worksheet2!BA18</f>
        <v>0</v>
      </c>
      <c r="AL18" s="14" t="str">
        <f>Worksheet2!BB18</f>
        <v>있음</v>
      </c>
      <c r="AM18" s="14" t="str">
        <f>Worksheet2!BC18</f>
        <v>있음</v>
      </c>
      <c r="AN18" s="14">
        <f>Worksheet2!BD18</f>
        <v>0</v>
      </c>
      <c r="AO18" s="14" t="str">
        <f>Worksheet2!BE18</f>
        <v>1) 이미지는 실제와 차이가 있을 수 있습니다.
2) 구글맵에서 매물의 주변환경을 꼭 확인하시기 바랍니다.
3) 애완동물 가능.
4) 주차장 이용료 : 41,000~69,000엔 (월).
5) 24시간 관리인 상주.</v>
      </c>
      <c r="AP18" s="14" t="str">
        <f>Worksheet2!BF18</f>
        <v>大商</v>
      </c>
      <c r="AQ18" s="14" t="str">
        <f>Worksheet2!BG18</f>
        <v>03-3967-1818</v>
      </c>
      <c r="AR18" s="14" t="str">
        <f>Worksheet2!BH18</f>
        <v>03-3965-2334</v>
      </c>
      <c r="AS18" s="8">
        <f>Worksheet2!BI18</f>
        <v>0</v>
      </c>
      <c r="AT18" s="14">
        <f>Worksheet2!BJ18</f>
        <v>0</v>
      </c>
      <c r="AU18" s="14">
        <f>Worksheet2!BK18</f>
        <v>0</v>
      </c>
      <c r="AV18" s="14">
        <f>Worksheet2!BL18</f>
        <v>0</v>
      </c>
      <c r="AW18" s="14" t="str">
        <f>Worksheet2!BM18</f>
        <v>n</v>
      </c>
    </row>
    <row r="19" spans="1:49">
      <c r="A19" s="9">
        <f>Worksheet2!A19</f>
        <v>190224918</v>
      </c>
      <c r="B19" s="9" t="str">
        <f>Worksheet2!B19</f>
        <v>거주용</v>
      </c>
      <c r="C19" s="9" t="str">
        <f>CONCATENATE(Worksheet2!C19,"",Worksheet2!D19,"",Worksheet2!E19,"",Worksheet2!F19,"")</f>
        <v>リビオ目黒リバーハウス（리비오 메구로)</v>
      </c>
      <c r="D19" s="9" t="str">
        <f>Worksheet2!G19</f>
        <v>東京都品川区西五反田2-24-10</v>
      </c>
      <c r="E19" s="9">
        <f>Worksheet2!H19</f>
        <v>74800000</v>
      </c>
      <c r="F19" s="9">
        <f>Worksheet2!I19</f>
        <v>15010</v>
      </c>
      <c r="G19" s="9">
        <f>Worksheet2!J19</f>
        <v>7660</v>
      </c>
      <c r="H19" s="9">
        <f>Worksheet2!K19</f>
        <v>0</v>
      </c>
      <c r="I19" s="17" t="s">
        <v>1468</v>
      </c>
      <c r="K19" s="17" t="s">
        <v>1448</v>
      </c>
      <c r="L19" s="9">
        <f>Worksheet2!L19</f>
        <v>0</v>
      </c>
      <c r="M19" s="9" t="str">
        <f>CONCATENATE(Worksheet2!M19,"",Worksheet2!N19,"",Worksheet2!O19,"",Worksheet2!P19,"")</f>
        <v>JR야마노테센(山手線)</v>
      </c>
      <c r="N19" s="9" t="str">
        <f>CONCATENATE(Worksheet2!Q19,"",Worksheet2!R19,"",Worksheet2!S19,"",Worksheet2!T19,"")</f>
        <v>고탄다(五反田)</v>
      </c>
      <c r="O19" s="13" t="str">
        <f>Worksheet2!U19</f>
        <v>6</v>
      </c>
      <c r="P19" s="9" t="str">
        <f>CONCATENATE(Worksheet2!V19,"",Worksheet2!W19,"",Worksheet2!X19,"",Worksheet2!Y19,"")</f>
        <v>토큐메구로센(東急目黒線)</v>
      </c>
      <c r="Q19" s="9" t="str">
        <f>CONCATENATE(Worksheet2!Z19,"",Worksheet2!AA19,"",Worksheet2!AB19,"",Worksheet2!AC19,"")</f>
        <v>후도마에(不動前)</v>
      </c>
      <c r="R19" s="13" t="str">
        <f>Worksheet2!AD19</f>
        <v>9</v>
      </c>
      <c r="S19" s="7" t="str">
        <f>Worksheet2!AE19</f>
        <v>도쿄（東京都）</v>
      </c>
      <c r="T19" s="9" t="str">
        <f>CONCATENATE(Worksheet2!AF19,"",Worksheet2!AG19,"",Worksheet2!AH19,"",Worksheet2!AI19,"")</f>
        <v>시나가와구(品川区)</v>
      </c>
      <c r="U19" s="10"/>
      <c r="V19" s="9"/>
      <c r="W19" s="10"/>
      <c r="X19" s="9"/>
      <c r="Y19" s="10"/>
      <c r="Z19" s="9"/>
      <c r="AA19" s="9" t="str">
        <f t="shared" si="0"/>
        <v>東京都品川区西五反田2-24-10</v>
      </c>
      <c r="AB19" s="14" t="str">
        <f>Worksheet2!AQ19</f>
        <v>3LDK</v>
      </c>
      <c r="AC19" s="14">
        <f>Worksheet2!AR19</f>
        <v>73.599999999999994</v>
      </c>
      <c r="AD19" s="14" t="str">
        <f>CONCATENATE(Worksheet2!AS19,"",Worksheet2!AT19,"",)</f>
        <v>RC조</v>
      </c>
      <c r="AE19" s="91">
        <f>Worksheet2!AU19</f>
        <v>3</v>
      </c>
      <c r="AF19" s="14" t="str">
        <f>Worksheet2!AV19</f>
        <v>78</v>
      </c>
      <c r="AG19" s="14" t="str">
        <f>Worksheet2!AW19</f>
        <v>2013</v>
      </c>
      <c r="AH19" s="14" t="str">
        <f>Worksheet2!AX19</f>
        <v>소유권</v>
      </c>
      <c r="AI19" s="14">
        <f>Worksheet2!AY19</f>
        <v>0</v>
      </c>
      <c r="AJ19" s="14">
        <f>Worksheet2!AZ19</f>
        <v>0</v>
      </c>
      <c r="AK19" s="14">
        <f>Worksheet2!BA19</f>
        <v>0</v>
      </c>
      <c r="AL19" s="14" t="str">
        <f>Worksheet2!BB19</f>
        <v>있음</v>
      </c>
      <c r="AM19" s="14" t="str">
        <f>Worksheet2!BC19</f>
        <v>있음</v>
      </c>
      <c r="AN19" s="14">
        <f>Worksheet2!BD19</f>
        <v>0</v>
      </c>
      <c r="AO19" s="14" t="str">
        <f>Worksheet2!BE19</f>
        <v>1) 이미지는 실제와 차이가 있을 수 있습니다.
2) 구글맵에서 매물의 주변환경을 꼭 확인하시기 바랍니다.
3) 주차장 이용료 : 28,000~32,000엔 (월), 오토바이 : 3,000엔 (월), 주륜장 : 100~300엔 (월).</v>
      </c>
      <c r="AP19" s="14" t="str">
        <f>Worksheet2!BF19</f>
        <v>ソニー不動産</v>
      </c>
      <c r="AQ19" s="14" t="str">
        <f>Worksheet2!BG19</f>
        <v>03-6274-6551</v>
      </c>
      <c r="AR19" s="14">
        <f>Worksheet2!BH19</f>
        <v>0</v>
      </c>
      <c r="AS19" s="8">
        <f>Worksheet2!BI19</f>
        <v>0</v>
      </c>
      <c r="AT19" s="14">
        <f>Worksheet2!BJ19</f>
        <v>0</v>
      </c>
      <c r="AU19" s="14">
        <f>Worksheet2!BK19</f>
        <v>0</v>
      </c>
      <c r="AV19" s="14">
        <f>Worksheet2!BL19</f>
        <v>0</v>
      </c>
      <c r="AW19" s="14" t="str">
        <f>Worksheet2!BM19</f>
        <v>n</v>
      </c>
    </row>
    <row r="20" spans="1:49">
      <c r="A20" s="9">
        <f>Worksheet2!A20</f>
        <v>190224919</v>
      </c>
      <c r="B20" s="9" t="str">
        <f>Worksheet2!B20</f>
        <v>거주용</v>
      </c>
      <c r="C20" s="9" t="str">
        <f>CONCATENATE(Worksheet2!C20,"",Worksheet2!D20,"",Worksheet2!E20,"",Worksheet2!F20,"")</f>
        <v>プラウド恵比寿ディアージュ（프라우드에비스)</v>
      </c>
      <c r="D20" s="9" t="str">
        <f>Worksheet2!G20</f>
        <v>東京都渋谷区東3-9-13</v>
      </c>
      <c r="E20" s="9">
        <f>Worksheet2!H20</f>
        <v>142000000</v>
      </c>
      <c r="F20" s="9">
        <f>Worksheet2!I20</f>
        <v>20900</v>
      </c>
      <c r="G20" s="9">
        <f>Worksheet2!J20</f>
        <v>8200</v>
      </c>
      <c r="H20" s="9">
        <f>Worksheet2!K20</f>
        <v>0</v>
      </c>
      <c r="K20" s="17" t="s">
        <v>1449</v>
      </c>
      <c r="L20" s="9">
        <f>Worksheet2!L20</f>
        <v>0</v>
      </c>
      <c r="M20" s="9" t="str">
        <f>CONCATENATE(Worksheet2!M20,"",Worksheet2!N20,"",Worksheet2!O20,"",Worksheet2!P20,"")</f>
        <v>JR야마노테센(山手線)</v>
      </c>
      <c r="N20" s="9" t="str">
        <f>CONCATENATE(Worksheet2!Q20,"",Worksheet2!R20,"",Worksheet2!S20,"",Worksheet2!T20,"")</f>
        <v>에비스(恵比寿)</v>
      </c>
      <c r="O20" s="13" t="str">
        <f>Worksheet2!U20</f>
        <v>5</v>
      </c>
      <c r="P20" s="9" t="str">
        <f>CONCATENATE(Worksheet2!V20,"",Worksheet2!W20,"",Worksheet2!X20,"",Worksheet2!Y20,"")</f>
        <v>토쿄메트로 히비야센(日比谷線)</v>
      </c>
      <c r="Q20" s="9" t="str">
        <f>CONCATENATE(Worksheet2!Z20,"",Worksheet2!AA20,"",Worksheet2!AB20,"",Worksheet2!AC20,"")</f>
        <v>에비스(恵比寿)</v>
      </c>
      <c r="R20" s="13" t="str">
        <f>Worksheet2!AD20</f>
        <v>5</v>
      </c>
      <c r="S20" s="7" t="str">
        <f>Worksheet2!AE20</f>
        <v>도쿄（東京都）</v>
      </c>
      <c r="T20" s="9" t="str">
        <f>CONCATENATE(Worksheet2!AF20,"",Worksheet2!AG20,"",Worksheet2!AH20,"",Worksheet2!AI20,"")</f>
        <v>시부야구(渋谷区)</v>
      </c>
      <c r="U20" s="10"/>
      <c r="V20" s="9"/>
      <c r="W20" s="10"/>
      <c r="X20" s="9"/>
      <c r="Y20" s="10"/>
      <c r="Z20" s="9"/>
      <c r="AA20" s="9" t="str">
        <f t="shared" si="0"/>
        <v>東京都渋谷区東3-9-13</v>
      </c>
      <c r="AB20" s="14" t="str">
        <f>Worksheet2!AQ20</f>
        <v>2LDK</v>
      </c>
      <c r="AC20" s="14">
        <f>Worksheet2!AR20</f>
        <v>72.72</v>
      </c>
      <c r="AD20" s="14" t="str">
        <f>CONCATENATE(Worksheet2!AS20,"",Worksheet2!AT20,"",)</f>
        <v>RC조</v>
      </c>
      <c r="AE20" s="91">
        <f>Worksheet2!AU20</f>
        <v>11</v>
      </c>
      <c r="AF20" s="14" t="str">
        <f>Worksheet2!AV20</f>
        <v>46</v>
      </c>
      <c r="AG20" s="14" t="str">
        <f>Worksheet2!AW20</f>
        <v>2015</v>
      </c>
      <c r="AH20" s="14" t="str">
        <f>Worksheet2!AX20</f>
        <v>소유권</v>
      </c>
      <c r="AI20" s="14">
        <f>Worksheet2!AY20</f>
        <v>852.27</v>
      </c>
      <c r="AJ20" s="14">
        <f>Worksheet2!AZ20</f>
        <v>0</v>
      </c>
      <c r="AK20" s="14">
        <f>Worksheet2!BA20</f>
        <v>0</v>
      </c>
      <c r="AL20" s="14" t="str">
        <f>Worksheet2!BB20</f>
        <v>있음</v>
      </c>
      <c r="AM20" s="14" t="str">
        <f>Worksheet2!BC20</f>
        <v>있음</v>
      </c>
      <c r="AN20" s="14">
        <f>Worksheet2!BD20</f>
        <v>0</v>
      </c>
      <c r="AO20" s="14" t="str">
        <f>Worksheet2!BE20</f>
        <v>1) 이미지는 실제와 차이가 있을 수 있습니다.
2) 구글맵에서 매물의 주변환경을 꼭 확인하시기 바랍니다.
3) 주차장 이용료 : 40,000~48,000엔(월).</v>
      </c>
      <c r="AP20" s="14" t="str">
        <f>Worksheet2!BF20</f>
        <v>野村の仲介</v>
      </c>
      <c r="AQ20" s="14" t="str">
        <f>Worksheet2!BG20</f>
        <v>03-5766-2814</v>
      </c>
      <c r="AR20" s="14" t="str">
        <f>Worksheet2!BH20</f>
        <v>03-5766-2812</v>
      </c>
      <c r="AS20" s="8">
        <f>Worksheet2!BI20</f>
        <v>0</v>
      </c>
      <c r="AT20" s="14">
        <f>Worksheet2!BJ20</f>
        <v>0</v>
      </c>
      <c r="AU20" s="14">
        <f>Worksheet2!BK20</f>
        <v>0</v>
      </c>
      <c r="AV20" s="14">
        <f>Worksheet2!BL20</f>
        <v>0</v>
      </c>
      <c r="AW20" s="14" t="str">
        <f>Worksheet2!BM20</f>
        <v>n</v>
      </c>
    </row>
    <row r="21" spans="1:49">
      <c r="A21" s="9">
        <f>Worksheet2!A21</f>
        <v>190224920</v>
      </c>
      <c r="B21" s="9" t="str">
        <f>Worksheet2!B21</f>
        <v>거주용</v>
      </c>
      <c r="C21" s="9" t="str">
        <f>CONCATENATE(Worksheet2!C21,"",Worksheet2!D21,"",Worksheet2!E21,"",Worksheet2!F21,"")</f>
        <v>バースシティ東五反田（바스시티 히가시고탄다)</v>
      </c>
      <c r="D21" s="9" t="str">
        <f>Worksheet2!G21</f>
        <v>東京都品川区東五反田5-22-19</v>
      </c>
      <c r="E21" s="9">
        <f>Worksheet2!H21</f>
        <v>74900000</v>
      </c>
      <c r="F21" s="9">
        <f>Worksheet2!I21</f>
        <v>22200</v>
      </c>
      <c r="G21" s="9">
        <f>Worksheet2!J21</f>
        <v>6900</v>
      </c>
      <c r="H21" s="9">
        <f>Worksheet2!K21</f>
        <v>0</v>
      </c>
      <c r="K21" s="17" t="s">
        <v>1450</v>
      </c>
      <c r="L21" s="9">
        <f>Worksheet2!L21</f>
        <v>0</v>
      </c>
      <c r="M21" s="9" t="str">
        <f>CONCATENATE(Worksheet2!M21,"",Worksheet2!N21,"",Worksheet2!O21,"",Worksheet2!P21,"")</f>
        <v>JR야마노테센(山手線)</v>
      </c>
      <c r="N21" s="9" t="str">
        <f>CONCATENATE(Worksheet2!Q21,"",Worksheet2!R21,"",Worksheet2!S21,"",Worksheet2!T21,"")</f>
        <v>고탄다(五反田)</v>
      </c>
      <c r="O21" s="13" t="str">
        <f>Worksheet2!U21</f>
        <v>4</v>
      </c>
      <c r="P21" s="9" t="str">
        <f>CONCATENATE(Worksheet2!V21,"",Worksheet2!W21,"",Worksheet2!X21,"",Worksheet2!Y21,"")</f>
        <v>토에이 아사쿠사센(浅草線)</v>
      </c>
      <c r="Q21" s="9" t="str">
        <f>CONCATENATE(Worksheet2!Z21,"",Worksheet2!AA21,"",Worksheet2!AB21,"",Worksheet2!AC21,"")</f>
        <v>고탄다(五反田)</v>
      </c>
      <c r="R21" s="13" t="str">
        <f>Worksheet2!AD21</f>
        <v>3</v>
      </c>
      <c r="S21" s="7" t="str">
        <f>Worksheet2!AE21</f>
        <v>도쿄（東京都）</v>
      </c>
      <c r="T21" s="9" t="str">
        <f>CONCATENATE(Worksheet2!AF21,"",Worksheet2!AG21,"",Worksheet2!AH21,"",Worksheet2!AI21,"")</f>
        <v>시나가와구(品川区)</v>
      </c>
      <c r="U21" s="10"/>
      <c r="V21" s="9"/>
      <c r="W21" s="10"/>
      <c r="X21" s="9"/>
      <c r="Y21" s="10"/>
      <c r="Z21" s="9"/>
      <c r="AA21" s="9" t="str">
        <f t="shared" si="0"/>
        <v>東京都品川区東五反田5-22-19</v>
      </c>
      <c r="AB21" s="14" t="str">
        <f>Worksheet2!AQ21</f>
        <v>2LDK</v>
      </c>
      <c r="AC21" s="14">
        <f>Worksheet2!AR21</f>
        <v>62.41</v>
      </c>
      <c r="AD21" s="14" t="str">
        <f>CONCATENATE(Worksheet2!AS21,"",Worksheet2!AT21,"",)</f>
        <v>RC조</v>
      </c>
      <c r="AE21" s="91">
        <f>Worksheet2!AU21</f>
        <v>2</v>
      </c>
      <c r="AF21" s="14" t="str">
        <f>Worksheet2!AV21</f>
        <v>19</v>
      </c>
      <c r="AG21" s="14" t="str">
        <f>Worksheet2!AW21</f>
        <v>2017</v>
      </c>
      <c r="AH21" s="14" t="str">
        <f>Worksheet2!AX21</f>
        <v>소유권</v>
      </c>
      <c r="AI21" s="14">
        <f>Worksheet2!AY21</f>
        <v>604.91999999999996</v>
      </c>
      <c r="AJ21" s="14">
        <f>Worksheet2!AZ21</f>
        <v>0</v>
      </c>
      <c r="AK21" s="14">
        <f>Worksheet2!BA21</f>
        <v>0</v>
      </c>
      <c r="AL21" s="14" t="str">
        <f>Worksheet2!BB21</f>
        <v>있음</v>
      </c>
      <c r="AM21" s="14" t="str">
        <f>Worksheet2!BC21</f>
        <v>없음</v>
      </c>
      <c r="AN21" s="14">
        <f>Worksheet2!BD21</f>
        <v>0</v>
      </c>
      <c r="AO21" s="14" t="str">
        <f>Worksheet2!BE21</f>
        <v>1) 이미지는 실제와 차이가 있을 수 있습니다.
2) 구글맵에서 매물의 주변환경을 꼭 확인하시기 바랍니다.</v>
      </c>
      <c r="AP21" s="14" t="str">
        <f>Worksheet2!BF21</f>
        <v>野村の仲介</v>
      </c>
      <c r="AQ21" s="14" t="str">
        <f>Worksheet2!BG21</f>
        <v>03-5444-2281</v>
      </c>
      <c r="AR21" s="14" t="str">
        <f>Worksheet2!BH21</f>
        <v>03-5444-2285</v>
      </c>
      <c r="AS21" s="8">
        <f>Worksheet2!BI21</f>
        <v>0</v>
      </c>
      <c r="AT21" s="14">
        <f>Worksheet2!BJ21</f>
        <v>0</v>
      </c>
      <c r="AU21" s="14">
        <f>Worksheet2!BK21</f>
        <v>0</v>
      </c>
      <c r="AV21" s="14">
        <f>Worksheet2!BL21</f>
        <v>0</v>
      </c>
      <c r="AW21" s="14" t="str">
        <f>Worksheet2!BM21</f>
        <v>n</v>
      </c>
    </row>
    <row r="22" spans="1:49">
      <c r="A22" s="9">
        <f>Worksheet2!A22</f>
        <v>190224921</v>
      </c>
      <c r="B22" s="9" t="str">
        <f>Worksheet2!B22</f>
        <v>거주용</v>
      </c>
      <c r="C22" s="9" t="str">
        <f>CONCATENATE(Worksheet2!C22,"",Worksheet2!D22,"",Worksheet2!E22,"",Worksheet2!F22,"")</f>
        <v>シティタワー目黒（시티타워 메구로)</v>
      </c>
      <c r="D22" s="9" t="str">
        <f>Worksheet2!G22</f>
        <v>東京都品川区西五反田3-10-18</v>
      </c>
      <c r="E22" s="9">
        <f>Worksheet2!H22</f>
        <v>68500000</v>
      </c>
      <c r="F22" s="9">
        <f>Worksheet2!I22</f>
        <v>13067</v>
      </c>
      <c r="G22" s="9">
        <f>Worksheet2!J22</f>
        <v>4450</v>
      </c>
      <c r="H22" s="9">
        <f>Worksheet2!K22</f>
        <v>0</v>
      </c>
      <c r="K22" s="17" t="s">
        <v>1451</v>
      </c>
      <c r="L22" s="9">
        <f>Worksheet2!L22</f>
        <v>0</v>
      </c>
      <c r="M22" s="9" t="str">
        <f>CONCATENATE(Worksheet2!M22,"",Worksheet2!N22,"",Worksheet2!O22,"",Worksheet2!P22,"")</f>
        <v>토큐메구로센(東急目黒線)</v>
      </c>
      <c r="N22" s="9" t="str">
        <f>CONCATENATE(Worksheet2!Q22,"",Worksheet2!R22,"",Worksheet2!S22,"",Worksheet2!T22,"")</f>
        <v>후도마에(不動前)</v>
      </c>
      <c r="O22" s="13" t="str">
        <f>Worksheet2!U22</f>
        <v>4</v>
      </c>
      <c r="P22" s="9" t="str">
        <f>CONCATENATE(Worksheet2!V22,"",Worksheet2!W22,"",Worksheet2!X22,"",Worksheet2!Y22,"")</f>
        <v/>
      </c>
      <c r="Q22" s="9" t="str">
        <f>CONCATENATE(Worksheet2!Z22,"",Worksheet2!AA22,"",Worksheet2!AB22,"",Worksheet2!AC22,"")</f>
        <v/>
      </c>
      <c r="R22" s="13">
        <f>Worksheet2!AD22</f>
        <v>0</v>
      </c>
      <c r="S22" s="7" t="str">
        <f>Worksheet2!AE22</f>
        <v>도쿄（東京都）</v>
      </c>
      <c r="T22" s="9" t="str">
        <f>CONCATENATE(Worksheet2!AF22,"",Worksheet2!AG22,"",Worksheet2!AH22,"",Worksheet2!AI22,"")</f>
        <v>시나가와구(品川区)</v>
      </c>
      <c r="U22" s="10"/>
      <c r="V22" s="9"/>
      <c r="W22" s="10"/>
      <c r="X22" s="9"/>
      <c r="Y22" s="10"/>
      <c r="Z22" s="9"/>
      <c r="AA22" s="9" t="str">
        <f t="shared" si="0"/>
        <v>東京都品川区西五反田3-10-18</v>
      </c>
      <c r="AB22" s="14" t="str">
        <f>Worksheet2!AQ22</f>
        <v>1LDK</v>
      </c>
      <c r="AC22" s="14">
        <f>Worksheet2!AR22</f>
        <v>41.26</v>
      </c>
      <c r="AD22" s="14" t="str">
        <f>CONCATENATE(Worksheet2!AS22,"",Worksheet2!AT22,"",)</f>
        <v>RC조</v>
      </c>
      <c r="AE22" s="91">
        <f>Worksheet2!AU22</f>
        <v>16</v>
      </c>
      <c r="AF22" s="14" t="str">
        <f>Worksheet2!AV22</f>
        <v>244</v>
      </c>
      <c r="AG22" s="14" t="str">
        <f>Worksheet2!AW22</f>
        <v>2017</v>
      </c>
      <c r="AH22" s="14" t="str">
        <f>Worksheet2!AX22</f>
        <v>소유권</v>
      </c>
      <c r="AI22" s="14">
        <f>Worksheet2!AY22</f>
        <v>2454.12</v>
      </c>
      <c r="AJ22" s="14">
        <f>Worksheet2!AZ22</f>
        <v>0</v>
      </c>
      <c r="AK22" s="14">
        <f>Worksheet2!BA22</f>
        <v>0</v>
      </c>
      <c r="AL22" s="14" t="str">
        <f>Worksheet2!BB22</f>
        <v>있음</v>
      </c>
      <c r="AM22" s="14" t="str">
        <f>Worksheet2!BC22</f>
        <v>없음</v>
      </c>
      <c r="AN22" s="14">
        <f>Worksheet2!BD22</f>
        <v>0</v>
      </c>
      <c r="AO22" s="14" t="str">
        <f>Worksheet2!BE22</f>
        <v>1) 이미지는 실제와 차이가 있을 수 있습니다.
2) 구글맵에서 매물의 주변환경을 꼭 확인하시기 바랍니다.</v>
      </c>
      <c r="AP22" s="14" t="str">
        <f>Worksheet2!BF22</f>
        <v>住友不動産</v>
      </c>
      <c r="AQ22" s="14" t="str">
        <f>Worksheet2!BG22</f>
        <v>03-5739-0602</v>
      </c>
      <c r="AR22" s="14" t="str">
        <f>Worksheet2!BH22</f>
        <v>03-3449-2357</v>
      </c>
      <c r="AS22" s="8">
        <f>Worksheet2!BI22</f>
        <v>0</v>
      </c>
      <c r="AT22" s="14">
        <f>Worksheet2!BJ22</f>
        <v>0</v>
      </c>
      <c r="AU22" s="14">
        <f>Worksheet2!BK22</f>
        <v>0</v>
      </c>
      <c r="AV22" s="14">
        <f>Worksheet2!BL22</f>
        <v>0</v>
      </c>
      <c r="AW22" s="14" t="str">
        <f>Worksheet2!BM22</f>
        <v>n</v>
      </c>
    </row>
    <row r="23" spans="1:49">
      <c r="A23" s="9">
        <f>Worksheet2!A23</f>
        <v>190224922</v>
      </c>
      <c r="B23" s="9" t="str">
        <f>Worksheet2!B23</f>
        <v>거주용</v>
      </c>
      <c r="C23" s="9" t="str">
        <f>CONCATENATE(Worksheet2!C23,"",Worksheet2!D23,"",Worksheet2!E23,"",Worksheet2!F23,"")</f>
        <v>グランヴェール代官山（그란베루 다이칸야마)</v>
      </c>
      <c r="D23" s="9" t="str">
        <f>Worksheet2!G23</f>
        <v>東京都渋谷区恵比寿西2-11-14</v>
      </c>
      <c r="E23" s="9">
        <f>Worksheet2!H23</f>
        <v>105000000</v>
      </c>
      <c r="F23" s="9">
        <f>Worksheet2!I23</f>
        <v>24320</v>
      </c>
      <c r="G23" s="9">
        <f>Worksheet2!J23</f>
        <v>13960</v>
      </c>
      <c r="H23" s="9">
        <f>Worksheet2!K23</f>
        <v>0</v>
      </c>
      <c r="I23" s="17" t="s">
        <v>1469</v>
      </c>
      <c r="K23" s="17" t="s">
        <v>1452</v>
      </c>
      <c r="L23" s="9">
        <f>Worksheet2!L23</f>
        <v>0</v>
      </c>
      <c r="M23" s="9" t="str">
        <f>CONCATENATE(Worksheet2!M23,"",Worksheet2!N23,"",Worksheet2!O23,"",Worksheet2!P23,"")</f>
        <v>토큐토요코센(東急東横線)</v>
      </c>
      <c r="N23" s="9" t="str">
        <f>CONCATENATE(Worksheet2!Q23,"",Worksheet2!R23,"",Worksheet2!S23,"",Worksheet2!T23,"")</f>
        <v>다이칸야마(代官山)</v>
      </c>
      <c r="O23" s="13" t="str">
        <f>Worksheet2!U23</f>
        <v>4</v>
      </c>
      <c r="P23" s="9" t="str">
        <f>CONCATENATE(Worksheet2!V23,"",Worksheet2!W23,"",Worksheet2!X23,"",Worksheet2!Y23,"")</f>
        <v>토쿄메트로 히비야센(日比谷線)</v>
      </c>
      <c r="Q23" s="9" t="str">
        <f>CONCATENATE(Worksheet2!Z23,"",Worksheet2!AA23,"",Worksheet2!AB23,"",Worksheet2!AC23,"")</f>
        <v>에비스(恵比寿)</v>
      </c>
      <c r="R23" s="13" t="str">
        <f>Worksheet2!AD23</f>
        <v>5</v>
      </c>
      <c r="S23" s="7" t="str">
        <f>Worksheet2!AE23</f>
        <v>도쿄（東京都）</v>
      </c>
      <c r="T23" s="9" t="str">
        <f>CONCATENATE(Worksheet2!AF23,"",Worksheet2!AG23,"",Worksheet2!AH23,"",Worksheet2!AI23,"")</f>
        <v>시부야구(渋谷区)</v>
      </c>
      <c r="U23" s="10"/>
      <c r="V23" s="9"/>
      <c r="W23" s="10"/>
      <c r="X23" s="9"/>
      <c r="Y23" s="10"/>
      <c r="Z23" s="9"/>
      <c r="AA23" s="9" t="str">
        <f t="shared" si="0"/>
        <v>東京都渋谷区恵比寿西2-11-14</v>
      </c>
      <c r="AB23" s="14" t="str">
        <f>Worksheet2!AQ23</f>
        <v>２LDK</v>
      </c>
      <c r="AC23" s="14">
        <f>Worksheet2!AR23</f>
        <v>82.35</v>
      </c>
      <c r="AD23" s="14" t="str">
        <f>CONCATENATE(Worksheet2!AS23,"",Worksheet2!AT23,"",)</f>
        <v>RC조</v>
      </c>
      <c r="AE23" s="91">
        <f>Worksheet2!AU23</f>
        <v>1</v>
      </c>
      <c r="AF23" s="14" t="str">
        <f>Worksheet2!AV23</f>
        <v>30</v>
      </c>
      <c r="AG23" s="14" t="str">
        <f>Worksheet2!AW23</f>
        <v>2000</v>
      </c>
      <c r="AH23" s="14" t="str">
        <f>Worksheet2!AX23</f>
        <v>소유권</v>
      </c>
      <c r="AI23" s="14">
        <f>Worksheet2!AY23</f>
        <v>884.31</v>
      </c>
      <c r="AJ23" s="14">
        <f>Worksheet2!AZ23</f>
        <v>0</v>
      </c>
      <c r="AK23" s="14">
        <f>Worksheet2!BA23</f>
        <v>0</v>
      </c>
      <c r="AL23" s="14" t="str">
        <f>Worksheet2!BB23</f>
        <v>있음</v>
      </c>
      <c r="AM23" s="14" t="str">
        <f>Worksheet2!BC23</f>
        <v>있음</v>
      </c>
      <c r="AN23" s="14">
        <f>Worksheet2!BD23</f>
        <v>0</v>
      </c>
      <c r="AO23" s="14" t="str">
        <f>Worksheet2!BE23</f>
        <v>1) 이미지는 실제와 차이가 있을 수 있습니다.
2) 구글맵에서 매물의 주변환경을 꼭 확인하시기 바랍니다.
3) 주차장 이용료 : 48,000~52,000엔(월).</v>
      </c>
      <c r="AP23" s="14" t="str">
        <f>Worksheet2!BF23</f>
        <v>野村の仲介</v>
      </c>
      <c r="AQ23" s="14" t="str">
        <f>Worksheet2!BG23</f>
        <v>03-5217-1571</v>
      </c>
      <c r="AR23" s="14" t="str">
        <f>Worksheet2!BH23</f>
        <v>03-5217-1575</v>
      </c>
      <c r="AS23" s="8">
        <f>Worksheet2!BI23</f>
        <v>0</v>
      </c>
      <c r="AT23" s="14">
        <f>Worksheet2!BJ23</f>
        <v>0</v>
      </c>
      <c r="AU23" s="14">
        <f>Worksheet2!BK23</f>
        <v>0</v>
      </c>
      <c r="AV23" s="14">
        <f>Worksheet2!BL23</f>
        <v>0</v>
      </c>
      <c r="AW23" s="14" t="str">
        <f>Worksheet2!BM23</f>
        <v>n</v>
      </c>
    </row>
    <row r="24" spans="1:49">
      <c r="A24" s="9">
        <f>Worksheet2!A24</f>
        <v>190224923</v>
      </c>
      <c r="B24" s="9" t="str">
        <f>Worksheet2!B24</f>
        <v>거주용</v>
      </c>
      <c r="C24" s="9" t="str">
        <f>CONCATENATE(Worksheet2!C24,"",Worksheet2!D24,"",Worksheet2!E24,"",Worksheet2!F24,"")</f>
        <v>パークタワーグランスカイ（파크타워 그란스카이)</v>
      </c>
      <c r="D24" s="9" t="str">
        <f>Worksheet2!G24</f>
        <v>東京都品川区東五反田2-10-1</v>
      </c>
      <c r="E24" s="9">
        <f>Worksheet2!H24</f>
        <v>94300000</v>
      </c>
      <c r="F24" s="9">
        <f>Worksheet2!I24</f>
        <v>16210</v>
      </c>
      <c r="G24" s="9">
        <f>Worksheet2!J24</f>
        <v>7770</v>
      </c>
      <c r="H24" s="9">
        <f>Worksheet2!K24</f>
        <v>0</v>
      </c>
      <c r="K24" s="17" t="s">
        <v>1453</v>
      </c>
      <c r="L24" s="9">
        <f>Worksheet2!L24</f>
        <v>0</v>
      </c>
      <c r="M24" s="9" t="str">
        <f>CONCATENATE(Worksheet2!M24,"",Worksheet2!N24,"",Worksheet2!O24,"",Worksheet2!P24,"")</f>
        <v>JR야마노테센(山手線)</v>
      </c>
      <c r="N24" s="9" t="str">
        <f>CONCATENATE(Worksheet2!Q24,"",Worksheet2!R24,"",Worksheet2!S24,"",Worksheet2!T24,"")</f>
        <v>오오사키(大崎)</v>
      </c>
      <c r="O24" s="13" t="str">
        <f>Worksheet2!U24</f>
        <v>6</v>
      </c>
      <c r="P24" s="9" t="str">
        <f>CONCATENATE(Worksheet2!V24,"",Worksheet2!W24,"",Worksheet2!X24,"",Worksheet2!Y24,"")</f>
        <v>JR야마노테센(山手線)</v>
      </c>
      <c r="Q24" s="9" t="str">
        <f>CONCATENATE(Worksheet2!Z24,"",Worksheet2!AA24,"",Worksheet2!AB24,"",Worksheet2!AC24,"")</f>
        <v>고탄다(五反田)</v>
      </c>
      <c r="R24" s="13" t="str">
        <f>Worksheet2!AD24</f>
        <v>6</v>
      </c>
      <c r="S24" s="7" t="str">
        <f>Worksheet2!AE24</f>
        <v>도쿄（東京都）</v>
      </c>
      <c r="T24" s="9" t="str">
        <f>CONCATENATE(Worksheet2!AF24,"",Worksheet2!AG24,"",Worksheet2!AH24,"",Worksheet2!AI24,"")</f>
        <v>시나가와구(品川区)</v>
      </c>
      <c r="U24" s="10"/>
      <c r="V24" s="9"/>
      <c r="W24" s="10"/>
      <c r="X24" s="9"/>
      <c r="Y24" s="10"/>
      <c r="Z24" s="9"/>
      <c r="AA24" s="9" t="str">
        <f t="shared" si="0"/>
        <v>東京都品川区東五反田2-10-1</v>
      </c>
      <c r="AB24" s="14" t="str">
        <f>Worksheet2!AQ24</f>
        <v>１LDK</v>
      </c>
      <c r="AC24" s="14">
        <f>Worksheet2!AR24</f>
        <v>51.77</v>
      </c>
      <c r="AD24" s="14" t="str">
        <f>CONCATENATE(Worksheet2!AS24,"",Worksheet2!AT24,"",)</f>
        <v>RC조</v>
      </c>
      <c r="AE24" s="91">
        <f>Worksheet2!AU24</f>
        <v>19</v>
      </c>
      <c r="AF24" s="14" t="str">
        <f>Worksheet2!AV24</f>
        <v>736</v>
      </c>
      <c r="AG24" s="14" t="str">
        <f>Worksheet2!AW24</f>
        <v>2010</v>
      </c>
      <c r="AH24" s="14" t="str">
        <f>Worksheet2!AX24</f>
        <v>소유권</v>
      </c>
      <c r="AI24" s="14">
        <f>Worksheet2!AY24</f>
        <v>6288.63</v>
      </c>
      <c r="AJ24" s="14">
        <f>Worksheet2!AZ24</f>
        <v>0</v>
      </c>
      <c r="AK24" s="14">
        <f>Worksheet2!BA24</f>
        <v>0</v>
      </c>
      <c r="AL24" s="14" t="str">
        <f>Worksheet2!BB24</f>
        <v>있음</v>
      </c>
      <c r="AM24" s="14" t="str">
        <f>Worksheet2!BC24</f>
        <v>있음</v>
      </c>
      <c r="AN24" s="14">
        <f>Worksheet2!BD24</f>
        <v>0</v>
      </c>
      <c r="AO24" s="14" t="str">
        <f>Worksheet2!BE24</f>
        <v>1) 이미지는 실제와 차이가 있을 수 있습니다.
2) 구글맵에서 매물의 주변환경을 꼭 확인하시기 바랍니다.
3) 주차장 이용료 : 33,000~52,000엔(월).</v>
      </c>
      <c r="AP24" s="14" t="str">
        <f>Worksheet2!BF24</f>
        <v>住友不動産</v>
      </c>
      <c r="AQ24" s="14" t="str">
        <f>Worksheet2!BG24</f>
        <v>03-5739-0602</v>
      </c>
      <c r="AR24" s="14" t="str">
        <f>Worksheet2!BH24</f>
        <v>03-3449-2357</v>
      </c>
      <c r="AS24" s="8">
        <f>Worksheet2!BI24</f>
        <v>0</v>
      </c>
      <c r="AT24" s="14">
        <f>Worksheet2!BJ24</f>
        <v>0</v>
      </c>
      <c r="AU24" s="14">
        <f>Worksheet2!BK24</f>
        <v>0</v>
      </c>
      <c r="AV24" s="14">
        <f>Worksheet2!BL24</f>
        <v>0</v>
      </c>
      <c r="AW24" s="14" t="str">
        <f>Worksheet2!BM24</f>
        <v>n</v>
      </c>
    </row>
    <row r="25" spans="1:49">
      <c r="A25" s="9">
        <f>Worksheet2!A25</f>
        <v>190224924</v>
      </c>
      <c r="B25" s="9" t="str">
        <f>Worksheet2!B25</f>
        <v>거주용</v>
      </c>
      <c r="C25" s="9" t="str">
        <f>CONCATENATE(Worksheet2!C25,"",Worksheet2!D25,"",Worksheet2!E25,"",Worksheet2!F25,"")</f>
        <v>パークタワーグランスカイ（파크타워 그란스카이)</v>
      </c>
      <c r="D25" s="9" t="str">
        <f>Worksheet2!G25</f>
        <v>東京都品川区東五反田2-10-1</v>
      </c>
      <c r="E25" s="9">
        <f>Worksheet2!H25</f>
        <v>89800000</v>
      </c>
      <c r="F25" s="9">
        <f>Worksheet2!I25</f>
        <v>19140</v>
      </c>
      <c r="G25" s="9">
        <f>Worksheet2!J25</f>
        <v>9180</v>
      </c>
      <c r="H25" s="9">
        <f>Worksheet2!K25</f>
        <v>0</v>
      </c>
      <c r="K25" s="17" t="s">
        <v>1454</v>
      </c>
      <c r="L25" s="9">
        <f>Worksheet2!L25</f>
        <v>0</v>
      </c>
      <c r="M25" s="9" t="str">
        <f>CONCATENATE(Worksheet2!M25,"",Worksheet2!N25,"",Worksheet2!O25,"",Worksheet2!P25,"")</f>
        <v>JR야마노테센(山手線)</v>
      </c>
      <c r="N25" s="9" t="str">
        <f>CONCATENATE(Worksheet2!Q25,"",Worksheet2!R25,"",Worksheet2!S25,"",Worksheet2!T25,"")</f>
        <v>오오사키(大崎)</v>
      </c>
      <c r="O25" s="13" t="str">
        <f>Worksheet2!U25</f>
        <v>6</v>
      </c>
      <c r="P25" s="9" t="str">
        <f>CONCATENATE(Worksheet2!V25,"",Worksheet2!W25,"",Worksheet2!X25,"",Worksheet2!Y25,"")</f>
        <v>JR야마노테센(山手線)</v>
      </c>
      <c r="Q25" s="9" t="str">
        <f>CONCATENATE(Worksheet2!Z25,"",Worksheet2!AA25,"",Worksheet2!AB25,"",Worksheet2!AC25,"")</f>
        <v>고탄다(五反田)</v>
      </c>
      <c r="R25" s="13" t="str">
        <f>Worksheet2!AD25</f>
        <v>6</v>
      </c>
      <c r="S25" s="7" t="str">
        <f>Worksheet2!AE25</f>
        <v>도쿄（東京都）</v>
      </c>
      <c r="T25" s="9" t="str">
        <f>CONCATENATE(Worksheet2!AF25,"",Worksheet2!AG25,"",Worksheet2!AH25,"",Worksheet2!AI25,"")</f>
        <v>시나가와구(品川区)</v>
      </c>
      <c r="U25" s="10"/>
      <c r="V25" s="9"/>
      <c r="W25" s="10"/>
      <c r="X25" s="9"/>
      <c r="Y25" s="10"/>
      <c r="Z25" s="9"/>
      <c r="AA25" s="9" t="str">
        <f t="shared" si="0"/>
        <v>東京都品川区東五反田2-10-1</v>
      </c>
      <c r="AB25" s="14" t="str">
        <f>Worksheet2!AQ25</f>
        <v>１LDK</v>
      </c>
      <c r="AC25" s="14">
        <f>Worksheet2!AR25</f>
        <v>61.16</v>
      </c>
      <c r="AD25" s="14" t="str">
        <f>CONCATENATE(Worksheet2!AS25,"",Worksheet2!AT25,"",)</f>
        <v>RC조</v>
      </c>
      <c r="AE25" s="91">
        <f>Worksheet2!AU25</f>
        <v>27</v>
      </c>
      <c r="AF25" s="14" t="str">
        <f>Worksheet2!AV25</f>
        <v>736</v>
      </c>
      <c r="AG25" s="14" t="str">
        <f>Worksheet2!AW25</f>
        <v>2010</v>
      </c>
      <c r="AH25" s="14" t="str">
        <f>Worksheet2!AX25</f>
        <v>소유권</v>
      </c>
      <c r="AI25" s="14">
        <f>Worksheet2!AY25</f>
        <v>6288.63</v>
      </c>
      <c r="AJ25" s="14">
        <f>Worksheet2!AZ25</f>
        <v>0</v>
      </c>
      <c r="AK25" s="14">
        <f>Worksheet2!BA25</f>
        <v>0</v>
      </c>
      <c r="AL25" s="14" t="str">
        <f>Worksheet2!BB25</f>
        <v>있음</v>
      </c>
      <c r="AM25" s="14" t="str">
        <f>Worksheet2!BC25</f>
        <v>있음</v>
      </c>
      <c r="AN25" s="14">
        <f>Worksheet2!BD25</f>
        <v>0</v>
      </c>
      <c r="AO25" s="14" t="str">
        <f>Worksheet2!BE25</f>
        <v>1) 이미지는 실제와 차이가 있을 수 있습니다.
2) 구글맵에서 매물의 주변환경을 꼭 확인하시기 바랍니다.
3) 주차장 이용료 : 33,000~52,000엔(월).</v>
      </c>
      <c r="AP25" s="14" t="str">
        <f>Worksheet2!BF25</f>
        <v>住友不動産</v>
      </c>
      <c r="AQ25" s="14" t="str">
        <f>Worksheet2!BG25</f>
        <v>03-5739-0602</v>
      </c>
      <c r="AR25" s="14" t="str">
        <f>Worksheet2!BH25</f>
        <v>03-3449-2357</v>
      </c>
      <c r="AS25" s="8">
        <f>Worksheet2!BI25</f>
        <v>0</v>
      </c>
      <c r="AT25" s="14">
        <f>Worksheet2!BJ25</f>
        <v>0</v>
      </c>
      <c r="AU25" s="14">
        <f>Worksheet2!BK25</f>
        <v>0</v>
      </c>
      <c r="AV25" s="14">
        <f>Worksheet2!BL25</f>
        <v>0</v>
      </c>
      <c r="AW25" s="14" t="str">
        <f>Worksheet2!BM25</f>
        <v>n</v>
      </c>
    </row>
    <row r="26" spans="1:49">
      <c r="A26" s="9">
        <f>Worksheet2!A26</f>
        <v>190224925</v>
      </c>
      <c r="B26" s="9" t="str">
        <f>Worksheet2!B26</f>
        <v>거주용</v>
      </c>
      <c r="C26" s="9" t="str">
        <f>CONCATENATE(Worksheet2!C26,"",Worksheet2!D26,"",Worksheet2!E26,"",Worksheet2!F26,"")</f>
        <v>マジェスティコート目黒（마제스티코트 메구로)</v>
      </c>
      <c r="D26" s="9" t="str">
        <f>Worksheet2!G26</f>
        <v>東京都目黒区下目黒2-23-11</v>
      </c>
      <c r="E26" s="9">
        <f>Worksheet2!H26</f>
        <v>84800000</v>
      </c>
      <c r="F26" s="9">
        <f>Worksheet2!I26</f>
        <v>17800</v>
      </c>
      <c r="G26" s="9">
        <f>Worksheet2!J26</f>
        <v>6770</v>
      </c>
      <c r="H26" s="9">
        <f>Worksheet2!K26</f>
        <v>0</v>
      </c>
      <c r="J26" s="21" t="s">
        <v>1460</v>
      </c>
      <c r="K26" s="17" t="s">
        <v>1455</v>
      </c>
      <c r="L26" s="9">
        <f>Worksheet2!L26</f>
        <v>0</v>
      </c>
      <c r="M26" s="9" t="str">
        <f>CONCATENATE(Worksheet2!M26,"",Worksheet2!N26,"",Worksheet2!O26,"",Worksheet2!P26,"")</f>
        <v>JR야마노테센(山手線)</v>
      </c>
      <c r="N26" s="9" t="str">
        <f>CONCATENATE(Worksheet2!Q26,"",Worksheet2!R26,"",Worksheet2!S26,"",Worksheet2!T26,"")</f>
        <v>메구로(目黒)</v>
      </c>
      <c r="O26" s="13" t="str">
        <f>Worksheet2!U26</f>
        <v>9</v>
      </c>
      <c r="P26" s="9" t="str">
        <f>CONCATENATE(Worksheet2!V26,"",Worksheet2!W26,"",Worksheet2!X26,"",Worksheet2!Y26,"")</f>
        <v>토큐메구로센(東急目黒線)</v>
      </c>
      <c r="Q26" s="9" t="str">
        <f>CONCATENATE(Worksheet2!Z26,"",Worksheet2!AA26,"",Worksheet2!AB26,"",Worksheet2!AC26,"")</f>
        <v>후도마에(不動前)</v>
      </c>
      <c r="R26" s="13" t="str">
        <f>Worksheet2!AD26</f>
        <v>8</v>
      </c>
      <c r="S26" s="7" t="str">
        <f>Worksheet2!AE26</f>
        <v>도쿄（東京都）</v>
      </c>
      <c r="T26" s="9" t="str">
        <f>CONCATENATE(Worksheet2!AF26,"",Worksheet2!AG26,"",Worksheet2!AH26,"",Worksheet2!AI26,"")</f>
        <v>메구로구(目黒区)</v>
      </c>
      <c r="U26" s="10"/>
      <c r="V26" s="9"/>
      <c r="W26" s="10"/>
      <c r="X26" s="9"/>
      <c r="Y26" s="10"/>
      <c r="Z26" s="9"/>
      <c r="AA26" s="9" t="str">
        <f t="shared" si="0"/>
        <v>東京都目黒区下目黒2-23-11</v>
      </c>
      <c r="AB26" s="14" t="str">
        <f>Worksheet2!AQ26</f>
        <v>２LDK</v>
      </c>
      <c r="AC26" s="14">
        <f>Worksheet2!AR26</f>
        <v>67.63</v>
      </c>
      <c r="AD26" s="14" t="str">
        <f>CONCATENATE(Worksheet2!AS26,"",Worksheet2!AT26,"",)</f>
        <v>RC조</v>
      </c>
      <c r="AE26" s="91">
        <f>Worksheet2!AU26</f>
        <v>4</v>
      </c>
      <c r="AF26" s="14" t="str">
        <f>Worksheet2!AV26</f>
        <v>150</v>
      </c>
      <c r="AG26" s="14" t="str">
        <f>Worksheet2!AW26</f>
        <v>2018</v>
      </c>
      <c r="AH26" s="14" t="str">
        <f>Worksheet2!AX26</f>
        <v>소유권</v>
      </c>
      <c r="AI26" s="14">
        <f>Worksheet2!AY26</f>
        <v>1919</v>
      </c>
      <c r="AJ26" s="14">
        <f>Worksheet2!AZ26</f>
        <v>0</v>
      </c>
      <c r="AK26" s="14">
        <f>Worksheet2!BA26</f>
        <v>0</v>
      </c>
      <c r="AL26" s="14" t="str">
        <f>Worksheet2!BB26</f>
        <v>있음</v>
      </c>
      <c r="AM26" s="14" t="str">
        <f>Worksheet2!BC26</f>
        <v>있음</v>
      </c>
      <c r="AN26" s="14">
        <f>Worksheet2!BD26</f>
        <v>0</v>
      </c>
      <c r="AO26" s="14" t="str">
        <f>Worksheet2!BE26</f>
        <v>1) 이미지는 실제와 차이가 있을 수 있습니다.
2) 구글맵에서 매물의 주변환경을 꼭 확인하시기 바랍니다.
3) 주차장 이용료 : 30,500~38,000엔(월).
4) 기타비용 : 1,608엔(월)</v>
      </c>
      <c r="AP26" s="14" t="str">
        <f>Worksheet2!BF26</f>
        <v>野村の仲介</v>
      </c>
      <c r="AQ26" s="14" t="str">
        <f>Worksheet2!BG26</f>
        <v>03-6408-5524</v>
      </c>
      <c r="AR26" s="14" t="str">
        <f>Worksheet2!BH26</f>
        <v>03-6408-5529</v>
      </c>
      <c r="AS26" s="8">
        <f>Worksheet2!BI26</f>
        <v>0</v>
      </c>
      <c r="AT26" s="14">
        <f>Worksheet2!BJ26</f>
        <v>0</v>
      </c>
      <c r="AU26" s="14">
        <f>Worksheet2!BK26</f>
        <v>0</v>
      </c>
      <c r="AV26" s="14">
        <f>Worksheet2!BL26</f>
        <v>0</v>
      </c>
      <c r="AW26" s="14" t="str">
        <f>Worksheet2!BM26</f>
        <v>n</v>
      </c>
    </row>
    <row r="27" spans="1:49">
      <c r="A27" s="9">
        <f>Worksheet2!A27</f>
        <v>190224926</v>
      </c>
      <c r="B27" s="9" t="str">
        <f>Worksheet2!B27</f>
        <v>거주용</v>
      </c>
      <c r="C27" s="9" t="str">
        <f>CONCATENATE(Worksheet2!C27,"",Worksheet2!D27,"",Worksheet2!E27,"",Worksheet2!F27,"")</f>
        <v>ユニーブル恵比寿（유니브루 에비스)</v>
      </c>
      <c r="D27" s="9" t="str">
        <f>Worksheet2!G27</f>
        <v>東京都渋谷区広尾1-15-8</v>
      </c>
      <c r="E27" s="9">
        <f>Worksheet2!H27</f>
        <v>74800000</v>
      </c>
      <c r="F27" s="9">
        <f>Worksheet2!I27</f>
        <v>18700</v>
      </c>
      <c r="G27" s="9">
        <f>Worksheet2!J27</f>
        <v>21520</v>
      </c>
      <c r="H27" s="9">
        <f>Worksheet2!K27</f>
        <v>0</v>
      </c>
      <c r="I27" s="17" t="s">
        <v>1470</v>
      </c>
      <c r="J27" s="17" t="s">
        <v>1461</v>
      </c>
      <c r="K27" s="17" t="s">
        <v>1451</v>
      </c>
      <c r="L27" s="9">
        <f>Worksheet2!L27</f>
        <v>0</v>
      </c>
      <c r="M27" s="9" t="str">
        <f>CONCATENATE(Worksheet2!M27,"",Worksheet2!N27,"",Worksheet2!O27,"",Worksheet2!P27,"")</f>
        <v>JR야마노테센(山手線)</v>
      </c>
      <c r="N27" s="9" t="str">
        <f>CONCATENATE(Worksheet2!Q27,"",Worksheet2!R27,"",Worksheet2!S27,"",Worksheet2!T27,"")</f>
        <v>에비스(恵比寿)</v>
      </c>
      <c r="O27" s="13" t="str">
        <f>Worksheet2!U27</f>
        <v>4</v>
      </c>
      <c r="P27" s="9" t="str">
        <f>CONCATENATE(Worksheet2!V27,"",Worksheet2!W27,"",Worksheet2!X27,"",Worksheet2!Y27,"")</f>
        <v/>
      </c>
      <c r="Q27" s="9" t="str">
        <f>CONCATENATE(Worksheet2!Z27,"",Worksheet2!AA27,"",Worksheet2!AB27,"",Worksheet2!AC27,"")</f>
        <v/>
      </c>
      <c r="R27" s="13">
        <f>Worksheet2!AD27</f>
        <v>0</v>
      </c>
      <c r="S27" s="7" t="str">
        <f>Worksheet2!AE27</f>
        <v>도쿄（東京都）</v>
      </c>
      <c r="T27" s="9" t="str">
        <f>CONCATENATE(Worksheet2!AF27,"",Worksheet2!AG27,"",Worksheet2!AH27,"",Worksheet2!AI27,"")</f>
        <v>시부야구(渋谷区)</v>
      </c>
      <c r="U27" s="10"/>
      <c r="V27" s="9"/>
      <c r="W27" s="10"/>
      <c r="X27" s="9"/>
      <c r="Y27" s="10"/>
      <c r="Z27" s="9"/>
      <c r="AA27" s="9" t="str">
        <f t="shared" si="0"/>
        <v>東京都渋谷区広尾1-15-8</v>
      </c>
      <c r="AB27" s="14" t="str">
        <f>Worksheet2!AQ27</f>
        <v>2LDK</v>
      </c>
      <c r="AC27" s="14">
        <f>Worksheet2!AR27</f>
        <v>54.18</v>
      </c>
      <c r="AD27" s="14" t="str">
        <f>CONCATENATE(Worksheet2!AS27,"",Worksheet2!AT27,"",)</f>
        <v>RC조</v>
      </c>
      <c r="AE27" s="91">
        <f>Worksheet2!AU27</f>
        <v>2</v>
      </c>
      <c r="AF27" s="14" t="str">
        <f>Worksheet2!AV27</f>
        <v>31</v>
      </c>
      <c r="AG27" s="14" t="str">
        <f>Worksheet2!AW27</f>
        <v>2000</v>
      </c>
      <c r="AH27" s="14" t="str">
        <f>Worksheet2!AX27</f>
        <v>소유권</v>
      </c>
      <c r="AI27" s="14">
        <f>Worksheet2!AY27</f>
        <v>390.3</v>
      </c>
      <c r="AJ27" s="14">
        <f>Worksheet2!AZ27</f>
        <v>0</v>
      </c>
      <c r="AK27" s="14">
        <f>Worksheet2!BA27</f>
        <v>0</v>
      </c>
      <c r="AL27" s="14" t="str">
        <f>Worksheet2!BB27</f>
        <v>있음</v>
      </c>
      <c r="AM27" s="14" t="str">
        <f>Worksheet2!BC27</f>
        <v>없음</v>
      </c>
      <c r="AN27" s="14">
        <f>Worksheet2!BD27</f>
        <v>0</v>
      </c>
      <c r="AO27" s="14" t="str">
        <f>Worksheet2!BE27</f>
        <v>1) 이미지는 실제와 차이가 있을 수 있습니다.
2) 구글맵에서 매물의 주변환경을 꼭 확인하시기 바랍니다.
3) 애완동물 가능.</v>
      </c>
      <c r="AP27" s="14" t="str">
        <f>Worksheet2!BF27</f>
        <v>住友不動産</v>
      </c>
      <c r="AQ27" s="14" t="str">
        <f>Worksheet2!BG27</f>
        <v>03-5725-4611</v>
      </c>
      <c r="AR27" s="14" t="str">
        <f>Worksheet2!BH27</f>
        <v>03-5725-4621</v>
      </c>
      <c r="AS27" s="8">
        <f>Worksheet2!BI27</f>
        <v>0</v>
      </c>
      <c r="AT27" s="14">
        <f>Worksheet2!BJ27</f>
        <v>0</v>
      </c>
      <c r="AU27" s="14">
        <f>Worksheet2!BK27</f>
        <v>0</v>
      </c>
      <c r="AV27" s="14">
        <f>Worksheet2!BL27</f>
        <v>0</v>
      </c>
      <c r="AW27" s="14" t="str">
        <f>Worksheet2!BM27</f>
        <v>n</v>
      </c>
    </row>
    <row r="28" spans="1:49">
      <c r="A28" s="9">
        <f>Worksheet2!A28</f>
        <v>190224927</v>
      </c>
      <c r="B28" s="9" t="str">
        <f>Worksheet2!B28</f>
        <v>거주용</v>
      </c>
      <c r="C28" s="9" t="str">
        <f>CONCATENATE(Worksheet2!C28,"",Worksheet2!D28,"",Worksheet2!E28,"",Worksheet2!F28,"")</f>
        <v>恵比寿ガーデンテラス壱番館（에비스가덴 이치방칸)</v>
      </c>
      <c r="D28" s="9" t="str">
        <f>Worksheet2!G28</f>
        <v>東京都目黒区三田1-4-3</v>
      </c>
      <c r="E28" s="9">
        <f>Worksheet2!H28</f>
        <v>115000000</v>
      </c>
      <c r="F28" s="9">
        <f>Worksheet2!I28</f>
        <v>21590</v>
      </c>
      <c r="G28" s="9">
        <f>Worksheet2!J28</f>
        <v>10960</v>
      </c>
      <c r="H28" s="9">
        <f>Worksheet2!K28</f>
        <v>0</v>
      </c>
      <c r="J28" s="17" t="s">
        <v>1462</v>
      </c>
      <c r="K28" s="17" t="s">
        <v>1448</v>
      </c>
      <c r="L28" s="9">
        <f>Worksheet2!L28</f>
        <v>0</v>
      </c>
      <c r="M28" s="9" t="str">
        <f>CONCATENATE(Worksheet2!M28,"",Worksheet2!N28,"",Worksheet2!O28,"",Worksheet2!P28,"")</f>
        <v>JR야마노테센(山手線)</v>
      </c>
      <c r="N28" s="9" t="str">
        <f>CONCATENATE(Worksheet2!Q28,"",Worksheet2!R28,"",Worksheet2!S28,"",Worksheet2!T28,"")</f>
        <v>에비스(恵比寿)</v>
      </c>
      <c r="O28" s="13" t="str">
        <f>Worksheet2!U28</f>
        <v>9</v>
      </c>
      <c r="P28" s="9" t="str">
        <f>CONCATENATE(Worksheet2!V28,"",Worksheet2!W28,"",Worksheet2!X28,"",Worksheet2!Y28,"")</f>
        <v>JR야마노테센(山手線)</v>
      </c>
      <c r="Q28" s="9" t="str">
        <f>CONCATENATE(Worksheet2!Z28,"",Worksheet2!AA28,"",Worksheet2!AB28,"",Worksheet2!AC28,"")</f>
        <v>메구로(目黒)</v>
      </c>
      <c r="R28" s="13" t="str">
        <f>Worksheet2!AD28</f>
        <v>10</v>
      </c>
      <c r="S28" s="7" t="str">
        <f>Worksheet2!AE28</f>
        <v>도쿄（東京都）</v>
      </c>
      <c r="T28" s="9" t="str">
        <f>CONCATENATE(Worksheet2!AF28,"",Worksheet2!AG28,"",Worksheet2!AH28,"",Worksheet2!AI28,"")</f>
        <v>메구로구(目黒区)</v>
      </c>
      <c r="U28" s="10"/>
      <c r="V28" s="9"/>
      <c r="W28" s="10"/>
      <c r="X28" s="9"/>
      <c r="Y28" s="10"/>
      <c r="Z28" s="9"/>
      <c r="AA28" s="9" t="str">
        <f t="shared" si="0"/>
        <v>東京都目黒区三田1-4-3</v>
      </c>
      <c r="AB28" s="14" t="str">
        <f>Worksheet2!AQ28</f>
        <v>1LDK</v>
      </c>
      <c r="AC28" s="14">
        <f>Worksheet2!AR28</f>
        <v>54.95</v>
      </c>
      <c r="AD28" s="14" t="str">
        <f>CONCATENATE(Worksheet2!AS28,"",Worksheet2!AT28,"",)</f>
        <v>RC조</v>
      </c>
      <c r="AE28" s="91">
        <f>Worksheet2!AU28</f>
        <v>7</v>
      </c>
      <c r="AF28" s="14" t="str">
        <f>Worksheet2!AV28</f>
        <v>290</v>
      </c>
      <c r="AG28" s="14" t="str">
        <f>Worksheet2!AW28</f>
        <v>1994</v>
      </c>
      <c r="AH28" s="14" t="str">
        <f>Worksheet2!AX28</f>
        <v>소유권</v>
      </c>
      <c r="AI28" s="14">
        <f>Worksheet2!AY28</f>
        <v>8196.06</v>
      </c>
      <c r="AJ28" s="14">
        <f>Worksheet2!AZ28</f>
        <v>0</v>
      </c>
      <c r="AK28" s="14">
        <f>Worksheet2!BA28</f>
        <v>0</v>
      </c>
      <c r="AL28" s="14" t="str">
        <f>Worksheet2!BB28</f>
        <v>있음</v>
      </c>
      <c r="AM28" s="14" t="str">
        <f>Worksheet2!BC28</f>
        <v>있음</v>
      </c>
      <c r="AN28" s="14">
        <f>Worksheet2!BD28</f>
        <v>0</v>
      </c>
      <c r="AO28" s="14" t="str">
        <f>Worksheet2!BE28</f>
        <v>1) 이미지는 실제와 차이가 있을 수 있습니다.
2) 구글맵에서 매물의 주변환경을 꼭 확인하시기 바랍니다.
3) 주차장 이용료 : 37,000~44,000엔(월).
4) 24시간 관리인 상주.
5) 프론트 서비스 있음.</v>
      </c>
      <c r="AP28" s="14" t="str">
        <f>Worksheet2!BF28</f>
        <v>野村の仲介</v>
      </c>
      <c r="AQ28" s="14" t="str">
        <f>Worksheet2!BG28</f>
        <v>03-5784-9031</v>
      </c>
      <c r="AR28" s="14" t="str">
        <f>Worksheet2!BH28</f>
        <v>03-5784-9035</v>
      </c>
      <c r="AS28" s="8">
        <f>Worksheet2!BI28</f>
        <v>0</v>
      </c>
      <c r="AT28" s="14">
        <f>Worksheet2!BJ28</f>
        <v>0</v>
      </c>
      <c r="AU28" s="14">
        <f>Worksheet2!BK28</f>
        <v>0</v>
      </c>
      <c r="AV28" s="14">
        <f>Worksheet2!BL28</f>
        <v>0</v>
      </c>
      <c r="AW28" s="14" t="str">
        <f>Worksheet2!BM28</f>
        <v>n</v>
      </c>
    </row>
    <row r="29" spans="1:49">
      <c r="A29" s="9">
        <f>Worksheet2!A29</f>
        <v>190224928</v>
      </c>
      <c r="B29" s="9" t="str">
        <f>Worksheet2!B29</f>
        <v>거주용</v>
      </c>
      <c r="C29" s="9" t="str">
        <f>CONCATENATE(Worksheet2!C29,"",Worksheet2!D29,"",Worksheet2!E29,"",Worksheet2!F29,"")</f>
        <v>マジェスティコート目黒（마제스티코트 메구로)</v>
      </c>
      <c r="D29" s="9" t="str">
        <f>Worksheet2!G29</f>
        <v>東京都目黒区下目黒2-23-11</v>
      </c>
      <c r="E29" s="9">
        <f>Worksheet2!H29</f>
        <v>119800000</v>
      </c>
      <c r="F29" s="9">
        <f>Worksheet2!I29</f>
        <v>19700</v>
      </c>
      <c r="G29" s="9">
        <f>Worksheet2!J29</f>
        <v>7520</v>
      </c>
      <c r="H29" s="9">
        <f>Worksheet2!K29</f>
        <v>0</v>
      </c>
      <c r="K29" s="17" t="s">
        <v>1451</v>
      </c>
      <c r="L29" s="9">
        <f>Worksheet2!L29</f>
        <v>0</v>
      </c>
      <c r="M29" s="9" t="str">
        <f>CONCATENATE(Worksheet2!M29,"",Worksheet2!N29,"",Worksheet2!O29,"",Worksheet2!P29,"")</f>
        <v>JR야마노테센(山手線)</v>
      </c>
      <c r="N29" s="9" t="str">
        <f>CONCATENATE(Worksheet2!Q29,"",Worksheet2!R29,"",Worksheet2!S29,"",Worksheet2!T29,"")</f>
        <v>메구로(目黒)</v>
      </c>
      <c r="O29" s="13" t="str">
        <f>Worksheet2!U29</f>
        <v>9</v>
      </c>
      <c r="P29" s="9" t="str">
        <f>CONCATENATE(Worksheet2!V29,"",Worksheet2!W29,"",Worksheet2!X29,"",Worksheet2!Y29,"")</f>
        <v>토큐메구로센(東急目黒線)</v>
      </c>
      <c r="Q29" s="9" t="str">
        <f>CONCATENATE(Worksheet2!Z29,"",Worksheet2!AA29,"",Worksheet2!AB29,"",Worksheet2!AC29,"")</f>
        <v>후도마에(不動前)</v>
      </c>
      <c r="R29" s="13" t="str">
        <f>Worksheet2!AD29</f>
        <v>8</v>
      </c>
      <c r="S29" s="7" t="str">
        <f>Worksheet2!AE29</f>
        <v>도쿄（東京都）</v>
      </c>
      <c r="T29" s="9" t="str">
        <f>CONCATENATE(Worksheet2!AF29,"",Worksheet2!AG29,"",Worksheet2!AH29,"",Worksheet2!AI29,"")</f>
        <v>메구로구(目黒区)</v>
      </c>
      <c r="U29" s="10"/>
      <c r="V29" s="9"/>
      <c r="W29" s="10"/>
      <c r="X29" s="9"/>
      <c r="Y29" s="10"/>
      <c r="Z29" s="9"/>
      <c r="AA29" s="9" t="str">
        <f t="shared" si="0"/>
        <v>東京都目黒区下目黒2-23-11</v>
      </c>
      <c r="AB29" s="14" t="str">
        <f>Worksheet2!AQ29</f>
        <v>２LDK</v>
      </c>
      <c r="AC29" s="14">
        <f>Worksheet2!AR29</f>
        <v>75.11</v>
      </c>
      <c r="AD29" s="14" t="str">
        <f>CONCATENATE(Worksheet2!AS29,"",Worksheet2!AT29,"",)</f>
        <v>RC조</v>
      </c>
      <c r="AE29" s="91">
        <f>Worksheet2!AU29</f>
        <v>11</v>
      </c>
      <c r="AF29" s="14" t="str">
        <f>Worksheet2!AV29</f>
        <v>150</v>
      </c>
      <c r="AG29" s="14" t="str">
        <f>Worksheet2!AW29</f>
        <v>2018</v>
      </c>
      <c r="AH29" s="14" t="str">
        <f>Worksheet2!AX29</f>
        <v>소유권</v>
      </c>
      <c r="AI29" s="14">
        <f>Worksheet2!AY29</f>
        <v>1919</v>
      </c>
      <c r="AJ29" s="14">
        <f>Worksheet2!AZ29</f>
        <v>0</v>
      </c>
      <c r="AK29" s="14">
        <f>Worksheet2!BA29</f>
        <v>0</v>
      </c>
      <c r="AL29" s="14" t="str">
        <f>Worksheet2!BB29</f>
        <v>있음</v>
      </c>
      <c r="AM29" s="14" t="str">
        <f>Worksheet2!BC29</f>
        <v>있음</v>
      </c>
      <c r="AN29" s="14">
        <f>Worksheet2!BD29</f>
        <v>0</v>
      </c>
      <c r="AO29" s="14" t="str">
        <f>Worksheet2!BE29</f>
        <v>1) 이미지는 실제와 차이가 있을 수 있습니다.
2) 구글맵에서 매물의 주변환경을 꼭 확인하시기 바랍니다.
3) 주차장 이용료 : 30,500~38,000엔(월).
4) 기타비용 : 1,608엔(월)</v>
      </c>
      <c r="AP29" s="14" t="str">
        <f>Worksheet2!BF29</f>
        <v>野村の仲介</v>
      </c>
      <c r="AQ29" s="14" t="str">
        <f>Worksheet2!BG29</f>
        <v>03-6408-5524</v>
      </c>
      <c r="AR29" s="14" t="str">
        <f>Worksheet2!BH29</f>
        <v>03-6408-5529</v>
      </c>
      <c r="AS29" s="8">
        <f>Worksheet2!BI29</f>
        <v>0</v>
      </c>
      <c r="AT29" s="14">
        <f>Worksheet2!BJ29</f>
        <v>0</v>
      </c>
      <c r="AU29" s="14">
        <f>Worksheet2!BK29</f>
        <v>0</v>
      </c>
      <c r="AV29" s="14">
        <f>Worksheet2!BL29</f>
        <v>0</v>
      </c>
      <c r="AW29" s="14" t="str">
        <f>Worksheet2!BM29</f>
        <v>n</v>
      </c>
    </row>
    <row r="30" spans="1:49">
      <c r="A30" s="9">
        <f>Worksheet2!A30</f>
        <v>190224929</v>
      </c>
      <c r="B30" s="9" t="str">
        <f>Worksheet2!B30</f>
        <v>거주용</v>
      </c>
      <c r="C30" s="9" t="str">
        <f>CONCATENATE(Worksheet2!C30,"",Worksheet2!D30,"",Worksheet2!E30,"",Worksheet2!F30,"")</f>
        <v>オークプレイス目黒行人坂（오크프레이스 메구로)</v>
      </c>
      <c r="D30" s="9" t="str">
        <f>Worksheet2!G30</f>
        <v>東京都目黒区下目黒1-6-5</v>
      </c>
      <c r="E30" s="9">
        <f>Worksheet2!H30</f>
        <v>93000000</v>
      </c>
      <c r="F30" s="9">
        <f>Worksheet2!I30</f>
        <v>16100</v>
      </c>
      <c r="G30" s="9">
        <f>Worksheet2!J30</f>
        <v>12340</v>
      </c>
      <c r="H30" s="9">
        <f>Worksheet2!K30</f>
        <v>0</v>
      </c>
      <c r="I30" s="17" t="s">
        <v>1471</v>
      </c>
      <c r="K30" s="17" t="s">
        <v>1452</v>
      </c>
      <c r="L30" s="9">
        <f>Worksheet2!L30</f>
        <v>0</v>
      </c>
      <c r="M30" s="9" t="str">
        <f>CONCATENATE(Worksheet2!M30,"",Worksheet2!N30,"",Worksheet2!O30,"",Worksheet2!P30,"")</f>
        <v>JR야마노테센(山手線)</v>
      </c>
      <c r="N30" s="9" t="str">
        <f>CONCATENATE(Worksheet2!Q30,"",Worksheet2!R30,"",Worksheet2!S30,"",Worksheet2!T30,"")</f>
        <v>메구로(目黒)</v>
      </c>
      <c r="O30" s="13" t="str">
        <f>Worksheet2!U30</f>
        <v>6</v>
      </c>
      <c r="P30" s="9" t="str">
        <f>CONCATENATE(Worksheet2!V30,"",Worksheet2!W30,"",Worksheet2!X30,"",Worksheet2!Y30,"")</f>
        <v/>
      </c>
      <c r="Q30" s="9" t="str">
        <f>CONCATENATE(Worksheet2!Z30,"",Worksheet2!AA30,"",Worksheet2!AB30,"",Worksheet2!AC30,"")</f>
        <v/>
      </c>
      <c r="R30" s="13">
        <f>Worksheet2!AD30</f>
        <v>0</v>
      </c>
      <c r="S30" s="7" t="str">
        <f>Worksheet2!AE30</f>
        <v>도쿄（東京都）</v>
      </c>
      <c r="T30" s="9" t="str">
        <f>CONCATENATE(Worksheet2!AF30,"",Worksheet2!AG30,"",Worksheet2!AH30,"",Worksheet2!AI30,"")</f>
        <v>메구로구(目黒区)</v>
      </c>
      <c r="U30" s="10"/>
      <c r="V30" s="9"/>
      <c r="W30" s="10"/>
      <c r="X30" s="9"/>
      <c r="Y30" s="10"/>
      <c r="Z30" s="9"/>
      <c r="AA30" s="9" t="str">
        <f t="shared" si="0"/>
        <v>東京都目黒区下目黒1-6-5</v>
      </c>
      <c r="AB30" s="14" t="str">
        <f>Worksheet2!AQ30</f>
        <v>２LDK</v>
      </c>
      <c r="AC30" s="14">
        <f>Worksheet2!AR30</f>
        <v>70.12</v>
      </c>
      <c r="AD30" s="14" t="str">
        <f>CONCATENATE(Worksheet2!AS30,"",Worksheet2!AT30,"",)</f>
        <v>RC조</v>
      </c>
      <c r="AE30" s="91">
        <f>Worksheet2!AU30</f>
        <v>2</v>
      </c>
      <c r="AF30" s="14" t="str">
        <f>Worksheet2!AV30</f>
        <v>40</v>
      </c>
      <c r="AG30" s="14" t="str">
        <f>Worksheet2!AW30</f>
        <v>2012</v>
      </c>
      <c r="AH30" s="14" t="str">
        <f>Worksheet2!AX30</f>
        <v>소유권</v>
      </c>
      <c r="AI30" s="14">
        <f>Worksheet2!AY30</f>
        <v>1204.1400000000001</v>
      </c>
      <c r="AJ30" s="14">
        <f>Worksheet2!AZ30</f>
        <v>0</v>
      </c>
      <c r="AK30" s="14">
        <f>Worksheet2!BA30</f>
        <v>0</v>
      </c>
      <c r="AL30" s="14" t="str">
        <f>Worksheet2!BB30</f>
        <v>있음</v>
      </c>
      <c r="AM30" s="14" t="str">
        <f>Worksheet2!BC30</f>
        <v>없음</v>
      </c>
      <c r="AN30" s="14">
        <f>Worksheet2!BD30</f>
        <v>0</v>
      </c>
      <c r="AO30" s="14" t="str">
        <f>Worksheet2!BE30</f>
        <v>1) 이미지는 실제와 차이가 있을 수 있습니다.
2) 구글맵에서 매물의 주변환경을 꼭 확인하시기 바랍니다.</v>
      </c>
      <c r="AP30" s="14" t="str">
        <f>Worksheet2!BF30</f>
        <v>野村の仲介</v>
      </c>
      <c r="AQ30" s="14" t="str">
        <f>Worksheet2!BG30</f>
        <v>03-6408-5524</v>
      </c>
      <c r="AR30" s="14" t="str">
        <f>Worksheet2!BH30</f>
        <v>03-6408-5529</v>
      </c>
      <c r="AS30" s="8">
        <f>Worksheet2!BI30</f>
        <v>0</v>
      </c>
      <c r="AT30" s="14">
        <f>Worksheet2!BJ30</f>
        <v>0</v>
      </c>
      <c r="AU30" s="14">
        <f>Worksheet2!BK30</f>
        <v>0</v>
      </c>
      <c r="AV30" s="14">
        <f>Worksheet2!BL30</f>
        <v>0</v>
      </c>
      <c r="AW30" s="14" t="str">
        <f>Worksheet2!BM30</f>
        <v>n</v>
      </c>
    </row>
    <row r="31" spans="1:49">
      <c r="A31" s="9">
        <f>Worksheet2!A31</f>
        <v>190224930</v>
      </c>
      <c r="B31" s="9" t="str">
        <f>Worksheet2!B31</f>
        <v>거주용</v>
      </c>
      <c r="C31" s="9" t="str">
        <f>CONCATENATE(Worksheet2!C31,"",Worksheet2!D31,"",Worksheet2!E31,"",Worksheet2!F31,"")</f>
        <v>CONOE代官山（코노에 다이칸야마)</v>
      </c>
      <c r="D31" s="9" t="str">
        <f>Worksheet2!G31</f>
        <v>東京都渋谷区恵比寿西1-36-2</v>
      </c>
      <c r="E31" s="9">
        <f>Worksheet2!H31</f>
        <v>133000000</v>
      </c>
      <c r="F31" s="9">
        <f>Worksheet2!I31</f>
        <v>33000</v>
      </c>
      <c r="G31" s="9">
        <f>Worksheet2!J31</f>
        <v>9500</v>
      </c>
      <c r="H31" s="9">
        <f>Worksheet2!K31</f>
        <v>0</v>
      </c>
      <c r="I31" s="17" t="s">
        <v>1472</v>
      </c>
      <c r="K31" s="17" t="s">
        <v>1456</v>
      </c>
      <c r="L31" s="9">
        <f>Worksheet2!L31</f>
        <v>0</v>
      </c>
      <c r="M31" s="9" t="str">
        <f>CONCATENATE(Worksheet2!M31,"",Worksheet2!N31,"",Worksheet2!O31,"",Worksheet2!P31,"")</f>
        <v>토큐토요코센(東急東横線)</v>
      </c>
      <c r="N31" s="9" t="str">
        <f>CONCATENATE(Worksheet2!Q31,"",Worksheet2!R31,"",Worksheet2!S31,"",Worksheet2!T31,"")</f>
        <v>다이칸야마(代官山)</v>
      </c>
      <c r="O31" s="13" t="str">
        <f>Worksheet2!U31</f>
        <v>1</v>
      </c>
      <c r="P31" s="9" t="str">
        <f>CONCATENATE(Worksheet2!V31,"",Worksheet2!W31,"",Worksheet2!X31,"",Worksheet2!Y31,"")</f>
        <v>토쿄메트로 히비야센(日比谷線)</v>
      </c>
      <c r="Q31" s="9" t="str">
        <f>CONCATENATE(Worksheet2!Z31,"",Worksheet2!AA31,"",Worksheet2!AB31,"",Worksheet2!AC31,"")</f>
        <v>에비스(恵比寿)</v>
      </c>
      <c r="R31" s="13" t="str">
        <f>Worksheet2!AD31</f>
        <v>7</v>
      </c>
      <c r="S31" s="7" t="str">
        <f>Worksheet2!AE31</f>
        <v>도쿄（東京都）</v>
      </c>
      <c r="T31" s="9" t="str">
        <f>CONCATENATE(Worksheet2!AF31,"",Worksheet2!AG31,"",Worksheet2!AH31,"",Worksheet2!AI31,"")</f>
        <v>시부야구(渋谷区)</v>
      </c>
      <c r="U31" s="10"/>
      <c r="V31" s="9"/>
      <c r="W31" s="10"/>
      <c r="X31" s="9"/>
      <c r="Y31" s="10"/>
      <c r="Z31" s="9"/>
      <c r="AA31" s="9" t="str">
        <f t="shared" si="0"/>
        <v>東京都渋谷区恵比寿西1-36-2</v>
      </c>
      <c r="AB31" s="14" t="str">
        <f>Worksheet2!AQ31</f>
        <v>２LDK</v>
      </c>
      <c r="AC31" s="14">
        <f>Worksheet2!AR31</f>
        <v>63.37</v>
      </c>
      <c r="AD31" s="14" t="str">
        <f>CONCATENATE(Worksheet2!AS31,"",Worksheet2!AT31,"",)</f>
        <v>RC조</v>
      </c>
      <c r="AE31" s="91">
        <f>Worksheet2!AU31</f>
        <v>2</v>
      </c>
      <c r="AF31" s="14" t="str">
        <f>Worksheet2!AV31</f>
        <v>109</v>
      </c>
      <c r="AG31" s="14" t="str">
        <f>Worksheet2!AW31</f>
        <v>2016</v>
      </c>
      <c r="AH31" s="14" t="str">
        <f>Worksheet2!AX31</f>
        <v>소유권</v>
      </c>
      <c r="AI31" s="14">
        <f>Worksheet2!AY31</f>
        <v>1709.11</v>
      </c>
      <c r="AJ31" s="14">
        <f>Worksheet2!AZ31</f>
        <v>0</v>
      </c>
      <c r="AK31" s="14">
        <f>Worksheet2!BA31</f>
        <v>0</v>
      </c>
      <c r="AL31" s="14" t="str">
        <f>Worksheet2!BB31</f>
        <v>있음</v>
      </c>
      <c r="AM31" s="14" t="str">
        <f>Worksheet2!BC31</f>
        <v>있음</v>
      </c>
      <c r="AN31" s="14">
        <f>Worksheet2!BD31</f>
        <v>0</v>
      </c>
      <c r="AO31" s="14" t="str">
        <f>Worksheet2!BE31</f>
        <v>1) 이미지는 실제와 차이가 있을 수 있습니다.
2) 구글맵에서 매물의 주변환경을 꼭 확인하시기 바랍니다.
3) 주차장 이용료: 47,000~52,000엔(월).
4) 애완동물 가능.
5) 콩셰르주 서비스 있음.</v>
      </c>
      <c r="AP31" s="14" t="str">
        <f>Worksheet2!BF31</f>
        <v>野村の仲介</v>
      </c>
      <c r="AQ31" s="14" t="str">
        <f>Worksheet2!BG31</f>
        <v>03-5766-2815</v>
      </c>
      <c r="AR31" s="14" t="str">
        <f>Worksheet2!BH31</f>
        <v>03-3498-9531</v>
      </c>
      <c r="AS31" s="8">
        <f>Worksheet2!BI31</f>
        <v>0</v>
      </c>
      <c r="AT31" s="14">
        <f>Worksheet2!BJ31</f>
        <v>0</v>
      </c>
      <c r="AU31" s="14">
        <f>Worksheet2!BK31</f>
        <v>0</v>
      </c>
      <c r="AV31" s="14">
        <f>Worksheet2!BL31</f>
        <v>0</v>
      </c>
      <c r="AW31" s="14" t="str">
        <f>Worksheet2!BM31</f>
        <v>n</v>
      </c>
    </row>
    <row r="32" spans="1:49">
      <c r="A32" s="9">
        <f>Worksheet2!A32</f>
        <v>190224931</v>
      </c>
      <c r="B32" s="9" t="str">
        <f>Worksheet2!B32</f>
        <v>거주용</v>
      </c>
      <c r="C32" s="9" t="str">
        <f>CONCATENATE(Worksheet2!C32,"",Worksheet2!D32,"",Worksheet2!E32,"",Worksheet2!F32,"")</f>
        <v>目黒花房山プレイス（메구로 하나부사야마프레이스)</v>
      </c>
      <c r="D32" s="9" t="str">
        <f>Worksheet2!G32</f>
        <v>東京都品川区上大崎3-10-51</v>
      </c>
      <c r="E32" s="9">
        <f>Worksheet2!H32</f>
        <v>88800000</v>
      </c>
      <c r="F32" s="9">
        <f>Worksheet2!I32</f>
        <v>20522</v>
      </c>
      <c r="G32" s="9">
        <f>Worksheet2!J32</f>
        <v>7400</v>
      </c>
      <c r="H32" s="9">
        <f>Worksheet2!K32</f>
        <v>0</v>
      </c>
      <c r="K32" s="17" t="s">
        <v>1457</v>
      </c>
      <c r="L32" s="9">
        <f>Worksheet2!L32</f>
        <v>0</v>
      </c>
      <c r="M32" s="9" t="str">
        <f>CONCATENATE(Worksheet2!M32,"",Worksheet2!N32,"",Worksheet2!O32,"",Worksheet2!P32,"")</f>
        <v>JR야마노테센(山手線)</v>
      </c>
      <c r="N32" s="9" t="str">
        <f>CONCATENATE(Worksheet2!Q32,"",Worksheet2!R32,"",Worksheet2!S32,"",Worksheet2!T32,"")</f>
        <v>고탄다(五反田)</v>
      </c>
      <c r="O32" s="13" t="str">
        <f>Worksheet2!U32</f>
        <v>5</v>
      </c>
      <c r="P32" s="9" t="str">
        <f>CONCATENATE(Worksheet2!V32,"",Worksheet2!W32,"",Worksheet2!X32,"",Worksheet2!Y32,"")</f>
        <v>토에이 아사쿠사센(浅草線)</v>
      </c>
      <c r="Q32" s="9" t="str">
        <f>CONCATENATE(Worksheet2!Z32,"",Worksheet2!AA32,"",Worksheet2!AB32,"",Worksheet2!AC32,"")</f>
        <v>고탄다(五反田)</v>
      </c>
      <c r="R32" s="13" t="str">
        <f>Worksheet2!AD32</f>
        <v>13</v>
      </c>
      <c r="S32" s="7" t="str">
        <f>Worksheet2!AE32</f>
        <v>도쿄（東京都）</v>
      </c>
      <c r="T32" s="9" t="str">
        <f>CONCATENATE(Worksheet2!AF32,"",Worksheet2!AG32,"",Worksheet2!AH32,"",Worksheet2!AI32,"")</f>
        <v>시나가와구(品川区)</v>
      </c>
      <c r="U32" s="10"/>
      <c r="V32" s="9"/>
      <c r="W32" s="10"/>
      <c r="X32" s="9"/>
      <c r="Y32" s="10"/>
      <c r="Z32" s="9"/>
      <c r="AA32" s="9" t="str">
        <f t="shared" si="0"/>
        <v>東京都品川区上大崎3-10-51</v>
      </c>
      <c r="AB32" s="14" t="str">
        <f>Worksheet2!AQ32</f>
        <v>１LDK</v>
      </c>
      <c r="AC32" s="14">
        <f>Worksheet2!AR32</f>
        <v>53.88</v>
      </c>
      <c r="AD32" s="14" t="str">
        <f>CONCATENATE(Worksheet2!AS32,"",Worksheet2!AT32,"",)</f>
        <v>RC조</v>
      </c>
      <c r="AE32" s="91">
        <f>Worksheet2!AU32</f>
        <v>6</v>
      </c>
      <c r="AF32" s="14" t="str">
        <f>Worksheet2!AV32</f>
        <v>44</v>
      </c>
      <c r="AG32" s="14" t="str">
        <f>Worksheet2!AW32</f>
        <v>2008</v>
      </c>
      <c r="AH32" s="14" t="str">
        <f>Worksheet2!AX32</f>
        <v>소유권</v>
      </c>
      <c r="AI32" s="14">
        <f>Worksheet2!AY32</f>
        <v>1449.8</v>
      </c>
      <c r="AJ32" s="14">
        <f>Worksheet2!AZ32</f>
        <v>0</v>
      </c>
      <c r="AK32" s="14">
        <f>Worksheet2!BA32</f>
        <v>0</v>
      </c>
      <c r="AL32" s="14" t="str">
        <f>Worksheet2!BB32</f>
        <v>있음</v>
      </c>
      <c r="AM32" s="14" t="str">
        <f>Worksheet2!BC32</f>
        <v>있음</v>
      </c>
      <c r="AN32" s="14">
        <f>Worksheet2!BD32</f>
        <v>0</v>
      </c>
      <c r="AO32" s="14" t="str">
        <f>Worksheet2!BE32</f>
        <v>1) 이미지는 실제와 차이가 있을 수 있습니다.
2) 구글맵에서 매물의 주변환경을 꼭 확인하시기 바랍니다.
3) 주차장비 : 37,000~42,000엔 (월). 
4) 기타 비용 : 250엔 (월)</v>
      </c>
      <c r="AP32" s="14" t="str">
        <f>Worksheet2!BF32</f>
        <v>野村の仲介</v>
      </c>
      <c r="AQ32" s="14" t="str">
        <f>Worksheet2!BG32</f>
        <v>03-5981-4030</v>
      </c>
      <c r="AR32" s="14" t="str">
        <f>Worksheet2!BH32</f>
        <v>03-5981-4040</v>
      </c>
      <c r="AS32" s="8">
        <f>Worksheet2!BI32</f>
        <v>0</v>
      </c>
      <c r="AT32" s="14">
        <f>Worksheet2!BJ32</f>
        <v>0</v>
      </c>
      <c r="AU32" s="14">
        <f>Worksheet2!BK32</f>
        <v>0</v>
      </c>
      <c r="AV32" s="14">
        <f>Worksheet2!BL32</f>
        <v>0</v>
      </c>
      <c r="AW32" s="14" t="str">
        <f>Worksheet2!BM32</f>
        <v>n</v>
      </c>
    </row>
    <row r="33" spans="1:49">
      <c r="A33" s="9">
        <f>Worksheet2!A33</f>
        <v>190224932</v>
      </c>
      <c r="B33" s="9" t="str">
        <f>Worksheet2!B33</f>
        <v>거주용</v>
      </c>
      <c r="C33" s="9" t="str">
        <f>CONCATENATE(Worksheet2!C33,"",Worksheet2!D33,"",Worksheet2!E33,"",Worksheet2!F33,"")</f>
        <v>クレッセント目黒花厨房（그레센토 메구로하나부사야마)</v>
      </c>
      <c r="D33" s="9" t="str">
        <f>Worksheet2!G33</f>
        <v>東京都品川区上大崎3-12-14</v>
      </c>
      <c r="E33" s="9">
        <f>Worksheet2!H33</f>
        <v>76800000</v>
      </c>
      <c r="F33" s="9">
        <f>Worksheet2!I33</f>
        <v>14240</v>
      </c>
      <c r="G33" s="9">
        <f>Worksheet2!J33</f>
        <v>21690</v>
      </c>
      <c r="H33" s="9">
        <f>Worksheet2!K33</f>
        <v>0</v>
      </c>
      <c r="K33" s="17" t="s">
        <v>1450</v>
      </c>
      <c r="L33" s="9">
        <f>Worksheet2!L33</f>
        <v>0</v>
      </c>
      <c r="M33" s="9" t="str">
        <f>CONCATENATE(Worksheet2!M33,"",Worksheet2!N33,"",Worksheet2!O33,"",Worksheet2!P33,"")</f>
        <v>JR야마노테센(山手線)</v>
      </c>
      <c r="N33" s="9" t="str">
        <f>CONCATENATE(Worksheet2!Q33,"",Worksheet2!R33,"",Worksheet2!S33,"",Worksheet2!T33,"")</f>
        <v>메구로(目黒)</v>
      </c>
      <c r="O33" s="13" t="str">
        <f>Worksheet2!U33</f>
        <v>8</v>
      </c>
      <c r="P33" s="9" t="str">
        <f>CONCATENATE(Worksheet2!V33,"",Worksheet2!W33,"",Worksheet2!X33,"",Worksheet2!Y33,"")</f>
        <v>JR야마노테센(山手線)</v>
      </c>
      <c r="Q33" s="9" t="str">
        <f>CONCATENATE(Worksheet2!Z33,"",Worksheet2!AA33,"",Worksheet2!AB33,"",Worksheet2!AC33,"")</f>
        <v>고탄다(五反田)</v>
      </c>
      <c r="R33" s="13" t="str">
        <f>Worksheet2!AD33</f>
        <v>8</v>
      </c>
      <c r="S33" s="7" t="str">
        <f>Worksheet2!AE33</f>
        <v>도쿄（東京都）</v>
      </c>
      <c r="T33" s="9" t="str">
        <f>CONCATENATE(Worksheet2!AF33,"",Worksheet2!AG33,"",Worksheet2!AH33,"",Worksheet2!AI33,"")</f>
        <v>시나가와구(品川区)</v>
      </c>
      <c r="U33" s="10"/>
      <c r="V33" s="9"/>
      <c r="W33" s="10"/>
      <c r="X33" s="9"/>
      <c r="Y33" s="10"/>
      <c r="Z33" s="9"/>
      <c r="AA33" s="9" t="str">
        <f t="shared" si="0"/>
        <v>東京都品川区上大崎3-12-14</v>
      </c>
      <c r="AB33" s="14" t="str">
        <f>Worksheet2!AQ33</f>
        <v>２LDK</v>
      </c>
      <c r="AC33" s="14">
        <f>Worksheet2!AR33</f>
        <v>73.790000000000006</v>
      </c>
      <c r="AD33" s="14" t="str">
        <f>CONCATENATE(Worksheet2!AS33,"",Worksheet2!AT33,"",)</f>
        <v>RC조</v>
      </c>
      <c r="AE33" s="91">
        <f>Worksheet2!AU33</f>
        <v>5</v>
      </c>
      <c r="AF33" s="14" t="str">
        <f>Worksheet2!AV33</f>
        <v>22</v>
      </c>
      <c r="AG33" s="14" t="str">
        <f>Worksheet2!AW33</f>
        <v>2001</v>
      </c>
      <c r="AH33" s="14" t="str">
        <f>Worksheet2!AX33</f>
        <v>소유권</v>
      </c>
      <c r="AI33" s="14">
        <f>Worksheet2!AY33</f>
        <v>908.09</v>
      </c>
      <c r="AJ33" s="14">
        <f>Worksheet2!AZ33</f>
        <v>0</v>
      </c>
      <c r="AK33" s="14">
        <f>Worksheet2!BA33</f>
        <v>0</v>
      </c>
      <c r="AL33" s="14" t="str">
        <f>Worksheet2!BB33</f>
        <v>있음</v>
      </c>
      <c r="AM33" s="14" t="str">
        <f>Worksheet2!BC33</f>
        <v>있음</v>
      </c>
      <c r="AN33" s="14">
        <f>Worksheet2!BD33</f>
        <v>0</v>
      </c>
      <c r="AO33" s="14" t="str">
        <f>Worksheet2!BE33</f>
        <v>1) 이미지는 실제와 차이가 있을 수 있습니다.
2) 구글맵에서 매물의 주변환경을 꼭 확인하시기 바랍니다.
3) 주차장 이용료: 32,000~39,000엔(월).</v>
      </c>
      <c r="AP33" s="14" t="str">
        <f>Worksheet2!BF33</f>
        <v>大成有楽不動前</v>
      </c>
      <c r="AQ33" s="14" t="str">
        <f>Worksheet2!BG33</f>
        <v>03-5768-6711</v>
      </c>
      <c r="AR33" s="14" t="str">
        <f>Worksheet2!BH33</f>
        <v>03-5768-6712</v>
      </c>
      <c r="AS33" s="8">
        <f>Worksheet2!BI33</f>
        <v>0</v>
      </c>
      <c r="AT33" s="14">
        <f>Worksheet2!BJ33</f>
        <v>0</v>
      </c>
      <c r="AU33" s="14">
        <f>Worksheet2!BK33</f>
        <v>0</v>
      </c>
      <c r="AV33" s="14">
        <f>Worksheet2!BL33</f>
        <v>0</v>
      </c>
      <c r="AW33" s="14" t="str">
        <f>Worksheet2!BM33</f>
        <v>n</v>
      </c>
    </row>
    <row r="34" spans="1:49">
      <c r="A34" s="9">
        <f>Worksheet2!A34</f>
        <v>190224933</v>
      </c>
      <c r="B34" s="9" t="str">
        <f>Worksheet2!B34</f>
        <v>거주용</v>
      </c>
      <c r="C34" s="9" t="str">
        <f>CONCATENATE(Worksheet2!C34,"",Worksheet2!D34,"",Worksheet2!E34,"",Worksheet2!F34,"")</f>
        <v>シルヴェリィ高輪台（시루베리 타카나와다이)</v>
      </c>
      <c r="D34" s="9" t="str">
        <f>Worksheet2!G34</f>
        <v>東京都品川区東五反田4-3-6</v>
      </c>
      <c r="E34" s="9">
        <f>Worksheet2!H34</f>
        <v>59800000</v>
      </c>
      <c r="F34" s="9">
        <f>Worksheet2!I34</f>
        <v>15900</v>
      </c>
      <c r="G34" s="9">
        <f>Worksheet2!J34</f>
        <v>13460</v>
      </c>
      <c r="H34" s="9">
        <f>Worksheet2!K34</f>
        <v>0</v>
      </c>
      <c r="K34" s="17" t="s">
        <v>1447</v>
      </c>
      <c r="L34" s="9">
        <f>Worksheet2!L34</f>
        <v>0</v>
      </c>
      <c r="M34" s="9" t="str">
        <f>CONCATENATE(Worksheet2!M34,"",Worksheet2!N34,"",Worksheet2!O34,"",Worksheet2!P34,"")</f>
        <v>JR야마노테센(山手線)</v>
      </c>
      <c r="N34" s="9" t="str">
        <f>CONCATENATE(Worksheet2!Q34,"",Worksheet2!R34,"",Worksheet2!S34,"",Worksheet2!T34,"")</f>
        <v>고탄다(五反田)</v>
      </c>
      <c r="O34" s="13" t="str">
        <f>Worksheet2!U34</f>
        <v>10</v>
      </c>
      <c r="P34" s="9" t="str">
        <f>CONCATENATE(Worksheet2!V34,"",Worksheet2!W34,"",Worksheet2!X34,"",Worksheet2!Y34,"")</f>
        <v>토에이 아사쿠사센(浅草線)</v>
      </c>
      <c r="Q34" s="9" t="str">
        <f>CONCATENATE(Worksheet2!Z34,"",Worksheet2!AA34,"",Worksheet2!AB34,"",Worksheet2!AC34,"")</f>
        <v>타카나와다이(高輪台)</v>
      </c>
      <c r="R34" s="13" t="str">
        <f>Worksheet2!AD34</f>
        <v>4</v>
      </c>
      <c r="S34" s="7" t="str">
        <f>Worksheet2!AE34</f>
        <v>도쿄（東京都）</v>
      </c>
      <c r="T34" s="9" t="str">
        <f>CONCATENATE(Worksheet2!AF34,"",Worksheet2!AG34,"",Worksheet2!AH34,"",Worksheet2!AI34,"")</f>
        <v>시나가와구(品川区)</v>
      </c>
      <c r="U34" s="10"/>
      <c r="V34" s="9"/>
      <c r="W34" s="10"/>
      <c r="X34" s="9"/>
      <c r="Y34" s="10"/>
      <c r="Z34" s="9"/>
      <c r="AA34" s="9" t="str">
        <f t="shared" si="0"/>
        <v>東京都品川区東五反田4-3-6</v>
      </c>
      <c r="AB34" s="14" t="str">
        <f>Worksheet2!AQ34</f>
        <v>２LDK</v>
      </c>
      <c r="AC34" s="14">
        <f>Worksheet2!AR34</f>
        <v>61.16</v>
      </c>
      <c r="AD34" s="14" t="str">
        <f>CONCATENATE(Worksheet2!AS34,"",Worksheet2!AT34,"",)</f>
        <v>RC조</v>
      </c>
      <c r="AE34" s="91">
        <f>Worksheet2!AU34</f>
        <v>3</v>
      </c>
      <c r="AF34" s="14" t="str">
        <f>Worksheet2!AV34</f>
        <v>14</v>
      </c>
      <c r="AG34" s="14" t="str">
        <f>Worksheet2!AW34</f>
        <v>2001</v>
      </c>
      <c r="AH34" s="14" t="str">
        <f>Worksheet2!AX34</f>
        <v>소유권</v>
      </c>
      <c r="AI34" s="14">
        <f>Worksheet2!AY34</f>
        <v>0</v>
      </c>
      <c r="AJ34" s="14">
        <f>Worksheet2!AZ34</f>
        <v>0</v>
      </c>
      <c r="AK34" s="14">
        <f>Worksheet2!BA34</f>
        <v>0</v>
      </c>
      <c r="AL34" s="14" t="str">
        <f>Worksheet2!BB34</f>
        <v>있음</v>
      </c>
      <c r="AM34" s="14" t="str">
        <f>Worksheet2!BC34</f>
        <v>없음</v>
      </c>
      <c r="AN34" s="14">
        <f>Worksheet2!BD34</f>
        <v>0</v>
      </c>
      <c r="AO34" s="14" t="str">
        <f>Worksheet2!BE34</f>
        <v>1) 이미지는 실제와 차이가 있을 수 있습니다.
2) 구글맵에서 매물의 주변환경을 꼭 확인하시기 바랍니다.
3) 1층 전용 트렁크룸 사용 가능 합니다.</v>
      </c>
      <c r="AP34" s="14" t="str">
        <f>Worksheet2!BF34</f>
        <v>朝日管理</v>
      </c>
      <c r="AQ34" s="14" t="str">
        <f>Worksheet2!BG34</f>
        <v>03-3445-1114</v>
      </c>
      <c r="AR34" s="14" t="str">
        <f>Worksheet2!BH34</f>
        <v>03-3445-2340</v>
      </c>
      <c r="AS34" s="8">
        <f>Worksheet2!BI34</f>
        <v>0</v>
      </c>
      <c r="AT34" s="14">
        <f>Worksheet2!BJ34</f>
        <v>0</v>
      </c>
      <c r="AU34" s="14">
        <f>Worksheet2!BK34</f>
        <v>0</v>
      </c>
      <c r="AV34" s="14">
        <f>Worksheet2!BL34</f>
        <v>0</v>
      </c>
      <c r="AW34" s="14" t="str">
        <f>Worksheet2!BM34</f>
        <v>n</v>
      </c>
    </row>
    <row r="35" spans="1:49">
      <c r="A35" s="9">
        <f>Worksheet2!A35</f>
        <v>190224934</v>
      </c>
      <c r="B35" s="9" t="str">
        <f>Worksheet2!B35</f>
        <v>거주용</v>
      </c>
      <c r="C35" s="9" t="str">
        <f>CONCATENATE(Worksheet2!C35,"",Worksheet2!D35,"",Worksheet2!E35,"",Worksheet2!F35,"")</f>
        <v>ディアナコート恵比寿（디아나코트 에비스)</v>
      </c>
      <c r="D35" s="9" t="str">
        <f>Worksheet2!G35</f>
        <v>東京都渋谷区恵比寿1-23-17</v>
      </c>
      <c r="E35" s="9">
        <f>Worksheet2!H35</f>
        <v>198000000</v>
      </c>
      <c r="F35" s="9">
        <f>Worksheet2!I35</f>
        <v>23100</v>
      </c>
      <c r="G35" s="9">
        <f>Worksheet2!J35</f>
        <v>26860</v>
      </c>
      <c r="H35" s="9">
        <f>Worksheet2!K35</f>
        <v>0</v>
      </c>
      <c r="K35" s="17" t="s">
        <v>1448</v>
      </c>
      <c r="L35" s="9">
        <f>Worksheet2!L35</f>
        <v>0</v>
      </c>
      <c r="M35" s="9" t="str">
        <f>CONCATENATE(Worksheet2!M35,"",Worksheet2!N35,"",Worksheet2!O35,"",Worksheet2!P35,"")</f>
        <v>JR야마노테센(山手線)</v>
      </c>
      <c r="N35" s="9" t="str">
        <f>CONCATENATE(Worksheet2!Q35,"",Worksheet2!R35,"",Worksheet2!S35,"",Worksheet2!T35,"")</f>
        <v>에비스(恵比寿)</v>
      </c>
      <c r="O35" s="13" t="str">
        <f>Worksheet2!U35</f>
        <v>5</v>
      </c>
      <c r="P35" s="9" t="str">
        <f>CONCATENATE(Worksheet2!V35,"",Worksheet2!W35,"",Worksheet2!X35,"",Worksheet2!Y35,"")</f>
        <v>토쿄메트로 히비야센(日比谷線)</v>
      </c>
      <c r="Q35" s="9" t="str">
        <f>CONCATENATE(Worksheet2!Z35,"",Worksheet2!AA35,"",Worksheet2!AB35,"",Worksheet2!AC35,"")</f>
        <v>히로오(広尾)</v>
      </c>
      <c r="R35" s="13" t="str">
        <f>Worksheet2!AD35</f>
        <v>12</v>
      </c>
      <c r="S35" s="7" t="str">
        <f>Worksheet2!AE35</f>
        <v>도쿄（東京都）</v>
      </c>
      <c r="T35" s="9" t="str">
        <f>CONCATENATE(Worksheet2!AF35,"",Worksheet2!AG35,"",Worksheet2!AH35,"",Worksheet2!AI35,"")</f>
        <v>시부야구(渋谷区)</v>
      </c>
      <c r="U35" s="10"/>
      <c r="V35" s="9"/>
      <c r="W35" s="10"/>
      <c r="X35" s="9"/>
      <c r="Y35" s="10"/>
      <c r="Z35" s="9"/>
      <c r="AA35" s="9" t="str">
        <f t="shared" si="0"/>
        <v>東京都渋谷区恵比寿1-23-17</v>
      </c>
      <c r="AB35" s="14" t="str">
        <f>Worksheet2!AQ35</f>
        <v>３LDK</v>
      </c>
      <c r="AC35" s="14">
        <f>Worksheet2!AR35</f>
        <v>117.3</v>
      </c>
      <c r="AD35" s="14" t="str">
        <f>CONCATENATE(Worksheet2!AS35,"",Worksheet2!AT35,"",)</f>
        <v>SRC조</v>
      </c>
      <c r="AE35" s="91">
        <f>Worksheet2!AU35</f>
        <v>13</v>
      </c>
      <c r="AF35" s="14" t="str">
        <f>Worksheet2!AV35</f>
        <v>110</v>
      </c>
      <c r="AG35" s="14" t="str">
        <f>Worksheet2!AW35</f>
        <v>1999</v>
      </c>
      <c r="AH35" s="14" t="str">
        <f>Worksheet2!AX35</f>
        <v>소유권</v>
      </c>
      <c r="AI35" s="14">
        <f>Worksheet2!AY35</f>
        <v>0</v>
      </c>
      <c r="AJ35" s="14">
        <f>Worksheet2!AZ35</f>
        <v>0</v>
      </c>
      <c r="AK35" s="14">
        <f>Worksheet2!BA35</f>
        <v>0</v>
      </c>
      <c r="AL35" s="14" t="str">
        <f>Worksheet2!BB35</f>
        <v>있음</v>
      </c>
      <c r="AM35" s="14" t="str">
        <f>Worksheet2!BC35</f>
        <v>있음</v>
      </c>
      <c r="AN35" s="14">
        <f>Worksheet2!BD35</f>
        <v>0</v>
      </c>
      <c r="AO35" s="14" t="str">
        <f>Worksheet2!BE35</f>
        <v>1) 이미지는 실제와 차이가 있을 수 있습니다.
2) 구글맵에서 매물의 주변환경을 꼭 확인하시기 바랍니다.
3) 주차장이용료 : 29,000~43,000엔 (월).</v>
      </c>
      <c r="AP35" s="14" t="str">
        <f>Worksheet2!BF35</f>
        <v>ゼグナス</v>
      </c>
      <c r="AQ35" s="14" t="str">
        <f>Worksheet2!BG35</f>
        <v>03-5468-7110</v>
      </c>
      <c r="AR35" s="14" t="str">
        <f>Worksheet2!BH35</f>
        <v>03-5468-7120</v>
      </c>
      <c r="AS35" s="8">
        <f>Worksheet2!BI35</f>
        <v>0</v>
      </c>
      <c r="AT35" s="14">
        <f>Worksheet2!BJ35</f>
        <v>0</v>
      </c>
      <c r="AU35" s="14">
        <f>Worksheet2!BK35</f>
        <v>0</v>
      </c>
      <c r="AV35" s="14" t="str">
        <f>Worksheet2!BL35</f>
        <v>売主:3.24%+6.48만</v>
      </c>
      <c r="AW35" s="14" t="str">
        <f>Worksheet2!BM35</f>
        <v>n</v>
      </c>
    </row>
    <row r="36" spans="1:49">
      <c r="A36" s="9">
        <f>Worksheet2!A36</f>
        <v>190224935</v>
      </c>
      <c r="B36" s="9" t="str">
        <f>Worksheet2!B36</f>
        <v>거주용</v>
      </c>
      <c r="C36" s="9" t="str">
        <f>CONCATENATE(Worksheet2!C36,"",Worksheet2!D36,"",Worksheet2!E36,"",Worksheet2!F36,"")</f>
        <v>パルテール恵比寿（바르테루 에비스)</v>
      </c>
      <c r="D36" s="9" t="str">
        <f>Worksheet2!G36</f>
        <v>東京都目黒区三田1-3-21</v>
      </c>
      <c r="E36" s="9">
        <f>Worksheet2!H36</f>
        <v>75800000</v>
      </c>
      <c r="F36" s="9">
        <f>Worksheet2!I36</f>
        <v>11810</v>
      </c>
      <c r="G36" s="9">
        <f>Worksheet2!J36</f>
        <v>7970</v>
      </c>
      <c r="H36" s="9">
        <f>Worksheet2!K36</f>
        <v>0</v>
      </c>
      <c r="K36" s="17" t="s">
        <v>1449</v>
      </c>
      <c r="L36" s="9">
        <f>Worksheet2!L36</f>
        <v>0</v>
      </c>
      <c r="M36" s="9" t="str">
        <f>CONCATENATE(Worksheet2!M36,"",Worksheet2!N36,"",Worksheet2!O36,"",Worksheet2!P36,"")</f>
        <v>JR야마노테센(山手線)</v>
      </c>
      <c r="N36" s="9" t="str">
        <f>CONCATENATE(Worksheet2!Q36,"",Worksheet2!R36,"",Worksheet2!S36,"",Worksheet2!T36,"")</f>
        <v>에비스(恵比寿)</v>
      </c>
      <c r="O36" s="13" t="str">
        <f>Worksheet2!U36</f>
        <v>10</v>
      </c>
      <c r="P36" s="9" t="str">
        <f>CONCATENATE(Worksheet2!V36,"",Worksheet2!W36,"",Worksheet2!X36,"",Worksheet2!Y36,"")</f>
        <v>JR야마노테센(山手線)</v>
      </c>
      <c r="Q36" s="9" t="str">
        <f>CONCATENATE(Worksheet2!Z36,"",Worksheet2!AA36,"",Worksheet2!AB36,"",Worksheet2!AC36,"")</f>
        <v>메구로(目黒)</v>
      </c>
      <c r="R36" s="13" t="str">
        <f>Worksheet2!AD36</f>
        <v>10</v>
      </c>
      <c r="S36" s="7" t="str">
        <f>Worksheet2!AE36</f>
        <v>도쿄（東京都）</v>
      </c>
      <c r="T36" s="9" t="str">
        <f>CONCATENATE(Worksheet2!AF36,"",Worksheet2!AG36,"",Worksheet2!AH36,"",Worksheet2!AI36,"")</f>
        <v>메구로구(目黒区)</v>
      </c>
      <c r="U36" s="10"/>
      <c r="V36" s="9"/>
      <c r="W36" s="10"/>
      <c r="X36" s="9"/>
      <c r="Y36" s="10"/>
      <c r="Z36" s="9"/>
      <c r="AA36" s="9" t="str">
        <f t="shared" si="0"/>
        <v>東京都目黒区三田1-3-21</v>
      </c>
      <c r="AB36" s="14" t="str">
        <f>Worksheet2!AQ36</f>
        <v>２LDK</v>
      </c>
      <c r="AC36" s="14">
        <f>Worksheet2!AR36</f>
        <v>59.07</v>
      </c>
      <c r="AD36" s="14" t="str">
        <f>CONCATENATE(Worksheet2!AS36,"",Worksheet2!AT36,"",)</f>
        <v>RC조</v>
      </c>
      <c r="AE36" s="91">
        <f>Worksheet2!AU36</f>
        <v>3</v>
      </c>
      <c r="AF36" s="14" t="str">
        <f>Worksheet2!AV36</f>
        <v>72</v>
      </c>
      <c r="AG36" s="14" t="str">
        <f>Worksheet2!AW36</f>
        <v>2000</v>
      </c>
      <c r="AH36" s="14" t="str">
        <f>Worksheet2!AX36</f>
        <v>소유권</v>
      </c>
      <c r="AI36" s="14">
        <f>Worksheet2!AY36</f>
        <v>0</v>
      </c>
      <c r="AJ36" s="14">
        <f>Worksheet2!AZ36</f>
        <v>0</v>
      </c>
      <c r="AK36" s="14">
        <f>Worksheet2!BA36</f>
        <v>0</v>
      </c>
      <c r="AL36" s="14" t="str">
        <f>Worksheet2!BB36</f>
        <v>있음</v>
      </c>
      <c r="AM36" s="14" t="str">
        <f>Worksheet2!BC36</f>
        <v>있음</v>
      </c>
      <c r="AN36" s="14">
        <f>Worksheet2!BD36</f>
        <v>0</v>
      </c>
      <c r="AO36" s="14" t="str">
        <f>Worksheet2!BE36</f>
        <v>1) 이미지는 실제와 차이가 있을 수 있습니다.
2) 구글맵에서 매물의 주변환경을 꼭 확인하시기 바랍니다.
3) 주차장이용료 : 30,000~36,000엔 (월).</v>
      </c>
      <c r="AP36" s="14" t="str">
        <f>Worksheet2!BF36</f>
        <v>エフステージ</v>
      </c>
      <c r="AQ36" s="14" t="str">
        <f>Worksheet2!BG36</f>
        <v>050-3188-8563</v>
      </c>
      <c r="AR36" s="14" t="str">
        <f>Worksheet2!BH36</f>
        <v>03-3818-2633</v>
      </c>
      <c r="AS36" s="8">
        <f>Worksheet2!BI36</f>
        <v>0</v>
      </c>
      <c r="AT36" s="14">
        <f>Worksheet2!BJ36</f>
        <v>0</v>
      </c>
      <c r="AU36" s="14">
        <f>Worksheet2!BK36</f>
        <v>0</v>
      </c>
      <c r="AV36" s="14" t="str">
        <f>Worksheet2!BL36</f>
        <v>売主:3.24%+6.48만</v>
      </c>
      <c r="AW36" s="14" t="str">
        <f>Worksheet2!BM36</f>
        <v>n</v>
      </c>
    </row>
    <row r="37" spans="1:49">
      <c r="A37" s="9">
        <f>Worksheet2!A37</f>
        <v>190224936</v>
      </c>
      <c r="B37" s="9" t="str">
        <f>Worksheet2!B37</f>
        <v>거주용</v>
      </c>
      <c r="C37" s="9" t="str">
        <f>CONCATENATE(Worksheet2!C37,"",Worksheet2!D37,"",Worksheet2!E37,"",Worksheet2!F37,"")</f>
        <v>クレビアタワー池田山（크레비아타워 이케다야마)</v>
      </c>
      <c r="D37" s="9" t="str">
        <f>Worksheet2!G37</f>
        <v>東京都品川区東五反田5-10-15</v>
      </c>
      <c r="E37" s="9">
        <f>Worksheet2!H37</f>
        <v>59800000</v>
      </c>
      <c r="F37" s="9">
        <f>Worksheet2!I37</f>
        <v>13700</v>
      </c>
      <c r="G37" s="9">
        <f>Worksheet2!J37</f>
        <v>5500</v>
      </c>
      <c r="H37" s="9">
        <f>Worksheet2!K37</f>
        <v>0</v>
      </c>
      <c r="K37" s="17" t="s">
        <v>1450</v>
      </c>
      <c r="L37" s="9">
        <f>Worksheet2!L37</f>
        <v>0</v>
      </c>
      <c r="M37" s="9" t="str">
        <f>CONCATENATE(Worksheet2!M37,"",Worksheet2!N37,"",Worksheet2!O37,"",Worksheet2!P37,"")</f>
        <v>JR야마노테센(山手線)</v>
      </c>
      <c r="N37" s="9" t="str">
        <f>CONCATENATE(Worksheet2!Q37,"",Worksheet2!R37,"",Worksheet2!S37,"",Worksheet2!T37,"")</f>
        <v>고탄다(五反田)</v>
      </c>
      <c r="O37" s="13" t="str">
        <f>Worksheet2!U37</f>
        <v>4</v>
      </c>
      <c r="P37" s="9" t="str">
        <f>CONCATENATE(Worksheet2!V37,"",Worksheet2!W37,"",Worksheet2!X37,"",Worksheet2!Y37,"")</f>
        <v>토에이 아사쿠사센(浅草線)</v>
      </c>
      <c r="Q37" s="9" t="str">
        <f>CONCATENATE(Worksheet2!Z37,"",Worksheet2!AA37,"",Worksheet2!AB37,"",Worksheet2!AC37,"")</f>
        <v>고탄다(五反田)</v>
      </c>
      <c r="R37" s="13" t="str">
        <f>Worksheet2!AD37</f>
        <v>2</v>
      </c>
      <c r="S37" s="7" t="str">
        <f>Worksheet2!AE37</f>
        <v>도쿄（東京都）</v>
      </c>
      <c r="T37" s="9" t="str">
        <f>CONCATENATE(Worksheet2!AF37,"",Worksheet2!AG37,"",Worksheet2!AH37,"",Worksheet2!AI37,"")</f>
        <v>시나가와구(品川区)</v>
      </c>
      <c r="U37" s="10"/>
      <c r="V37" s="9"/>
      <c r="W37" s="10"/>
      <c r="X37" s="9"/>
      <c r="Y37" s="10"/>
      <c r="Z37" s="9"/>
      <c r="AA37" s="9" t="str">
        <f t="shared" si="0"/>
        <v>東京都品川区東五反田5-10-15</v>
      </c>
      <c r="AB37" s="14" t="str">
        <f>Worksheet2!AQ37</f>
        <v>１LDK</v>
      </c>
      <c r="AC37" s="14">
        <f>Worksheet2!AR37</f>
        <v>44.17</v>
      </c>
      <c r="AD37" s="14" t="str">
        <f>CONCATENATE(Worksheet2!AS37,"",Worksheet2!AT37,"",)</f>
        <v>RC조</v>
      </c>
      <c r="AE37" s="91">
        <f>Worksheet2!AU37</f>
        <v>3</v>
      </c>
      <c r="AF37" s="14" t="str">
        <f>Worksheet2!AV37</f>
        <v>104</v>
      </c>
      <c r="AG37" s="14" t="str">
        <f>Worksheet2!AW37</f>
        <v>2016</v>
      </c>
      <c r="AH37" s="14" t="str">
        <f>Worksheet2!AX37</f>
        <v>소유권</v>
      </c>
      <c r="AI37" s="14">
        <f>Worksheet2!AY37</f>
        <v>841.93</v>
      </c>
      <c r="AJ37" s="14">
        <f>Worksheet2!AZ37</f>
        <v>0</v>
      </c>
      <c r="AK37" s="14">
        <f>Worksheet2!BA37</f>
        <v>0</v>
      </c>
      <c r="AL37" s="14" t="str">
        <f>Worksheet2!BB37</f>
        <v>있음</v>
      </c>
      <c r="AM37" s="14" t="str">
        <f>Worksheet2!BC37</f>
        <v>있음</v>
      </c>
      <c r="AN37" s="14">
        <f>Worksheet2!BD37</f>
        <v>0</v>
      </c>
      <c r="AO37" s="14" t="str">
        <f>Worksheet2!BE37</f>
        <v>1) 이미지는 실제와 차이가 있을 수 있습니다.
2) 구글맵에서 매물의 주변환경을 꼭 확인하시기 바랍니다.
3) 주차장 이용료 : 32,000~37,000엔 (월).</v>
      </c>
      <c r="AP37" s="14" t="str">
        <f>Worksheet2!BF37</f>
        <v>ランドワーク不動産</v>
      </c>
      <c r="AQ37" s="14" t="str">
        <f>Worksheet2!BG37</f>
        <v>03-6420-0151</v>
      </c>
      <c r="AR37" s="14" t="str">
        <f>Worksheet2!BH37</f>
        <v>03-3441-8931</v>
      </c>
      <c r="AS37" s="8">
        <f>Worksheet2!BI37</f>
        <v>0</v>
      </c>
      <c r="AT37" s="14">
        <f>Worksheet2!BJ37</f>
        <v>0</v>
      </c>
      <c r="AU37" s="14">
        <f>Worksheet2!BK37</f>
        <v>0</v>
      </c>
      <c r="AV37" s="14">
        <f>Worksheet2!BL37</f>
        <v>0</v>
      </c>
      <c r="AW37" s="14" t="str">
        <f>Worksheet2!BM37</f>
        <v>n</v>
      </c>
    </row>
    <row r="38" spans="1:49">
      <c r="A38" s="9">
        <f>Worksheet2!A38</f>
        <v>190224937</v>
      </c>
      <c r="B38" s="9" t="str">
        <f>Worksheet2!B38</f>
        <v>거주용</v>
      </c>
      <c r="C38" s="9" t="str">
        <f>CONCATENATE(Worksheet2!C38,"",Worksheet2!D38,"",Worksheet2!E38,"",Worksheet2!F38,"")</f>
        <v>朝日マンション目黒（아사히만숀 메구로)</v>
      </c>
      <c r="D38" s="9" t="str">
        <f>Worksheet2!G38</f>
        <v>東京都品川区上大崎3-9-37</v>
      </c>
      <c r="E38" s="9">
        <f>Worksheet2!H38</f>
        <v>92000000</v>
      </c>
      <c r="F38" s="9">
        <f>Worksheet2!I38</f>
        <v>23200</v>
      </c>
      <c r="G38" s="9">
        <f>Worksheet2!J38</f>
        <v>13370</v>
      </c>
      <c r="H38" s="9">
        <f>Worksheet2!K38</f>
        <v>0</v>
      </c>
      <c r="K38" s="17" t="s">
        <v>1451</v>
      </c>
      <c r="L38" s="9">
        <f>Worksheet2!L38</f>
        <v>0</v>
      </c>
      <c r="M38" s="9" t="str">
        <f>CONCATENATE(Worksheet2!M38,"",Worksheet2!N38,"",Worksheet2!O38,"",Worksheet2!P38,"")</f>
        <v>JR야마노테센(山手線)</v>
      </c>
      <c r="N38" s="9" t="str">
        <f>CONCATENATE(Worksheet2!Q38,"",Worksheet2!R38,"",Worksheet2!S38,"",Worksheet2!T38,"")</f>
        <v>메구로(目黒)</v>
      </c>
      <c r="O38" s="13" t="str">
        <f>Worksheet2!U38</f>
        <v>8</v>
      </c>
      <c r="P38" s="9" t="str">
        <f>CONCATENATE(Worksheet2!V38,"",Worksheet2!W38,"",Worksheet2!X38,"",Worksheet2!Y38,"")</f>
        <v>토에이 아사쿠사센(浅草線)</v>
      </c>
      <c r="Q38" s="9" t="str">
        <f>CONCATENATE(Worksheet2!Z38,"",Worksheet2!AA38,"",Worksheet2!AB38,"",Worksheet2!AC38,"")</f>
        <v>고탄다(五反田)</v>
      </c>
      <c r="R38" s="13" t="str">
        <f>Worksheet2!AD38</f>
        <v>13</v>
      </c>
      <c r="S38" s="7" t="str">
        <f>Worksheet2!AE38</f>
        <v>도쿄（東京都）</v>
      </c>
      <c r="T38" s="9" t="str">
        <f>CONCATENATE(Worksheet2!AF38,"",Worksheet2!AG38,"",Worksheet2!AH38,"",Worksheet2!AI38,"")</f>
        <v>시나가와구(品川区)</v>
      </c>
      <c r="U38" s="10"/>
      <c r="V38" s="9"/>
      <c r="W38" s="10"/>
      <c r="X38" s="9"/>
      <c r="Y38" s="10"/>
      <c r="Z38" s="9"/>
      <c r="AA38" s="9" t="str">
        <f t="shared" si="0"/>
        <v>東京都品川区上大崎3-9-37</v>
      </c>
      <c r="AB38" s="14" t="str">
        <f>Worksheet2!AQ38</f>
        <v>１LDK</v>
      </c>
      <c r="AC38" s="14">
        <f>Worksheet2!AR38</f>
        <v>89.16</v>
      </c>
      <c r="AD38" s="14" t="str">
        <f>CONCATENATE(Worksheet2!AS38,"",Worksheet2!AT38,"",)</f>
        <v>RC조</v>
      </c>
      <c r="AE38" s="91">
        <f>Worksheet2!AU38</f>
        <v>6</v>
      </c>
      <c r="AF38" s="14">
        <f>Worksheet2!AV38</f>
        <v>0</v>
      </c>
      <c r="AG38" s="14" t="str">
        <f>Worksheet2!AW38</f>
        <v>1999</v>
      </c>
      <c r="AH38" s="14" t="str">
        <f>Worksheet2!AX38</f>
        <v>소유권</v>
      </c>
      <c r="AI38" s="14">
        <f>Worksheet2!AY38</f>
        <v>0</v>
      </c>
      <c r="AJ38" s="14">
        <f>Worksheet2!AZ38</f>
        <v>0</v>
      </c>
      <c r="AK38" s="14">
        <f>Worksheet2!BA38</f>
        <v>0</v>
      </c>
      <c r="AL38" s="14" t="str">
        <f>Worksheet2!BB38</f>
        <v>있음</v>
      </c>
      <c r="AM38" s="14" t="str">
        <f>Worksheet2!BC38</f>
        <v>없음</v>
      </c>
      <c r="AN38" s="14">
        <f>Worksheet2!BD38</f>
        <v>0</v>
      </c>
      <c r="AO38" s="14" t="str">
        <f>Worksheet2!BE38</f>
        <v>1) 이미지는 실제와 차이가 있을 수 있습니다.
2) 구글맵에서 매물의 주변환경을 꼭 확인하시기 바랍니다.
3) 4방향 창문 있습니다.</v>
      </c>
      <c r="AP38" s="14" t="str">
        <f>Worksheet2!BF38</f>
        <v>スライクホーム</v>
      </c>
      <c r="AQ38" s="14" t="str">
        <f>Worksheet2!BG38</f>
        <v>03-5830-3853</v>
      </c>
      <c r="AR38" s="14" t="str">
        <f>Worksheet2!BH38</f>
        <v>03-5830-3854</v>
      </c>
      <c r="AS38" s="8">
        <f>Worksheet2!BI38</f>
        <v>0</v>
      </c>
      <c r="AT38" s="14">
        <f>Worksheet2!BJ38</f>
        <v>0</v>
      </c>
      <c r="AU38" s="14">
        <f>Worksheet2!BK38</f>
        <v>0</v>
      </c>
      <c r="AV38" s="14">
        <f>Worksheet2!BL38</f>
        <v>0</v>
      </c>
      <c r="AW38" s="14" t="str">
        <f>Worksheet2!BM38</f>
        <v>n</v>
      </c>
    </row>
    <row r="39" spans="1:49">
      <c r="A39" s="9">
        <f>Worksheet2!A39</f>
        <v>190224938</v>
      </c>
      <c r="B39" s="9" t="str">
        <f>Worksheet2!B39</f>
        <v>거주용</v>
      </c>
      <c r="C39" s="9" t="str">
        <f>CONCATENATE(Worksheet2!C39,"",Worksheet2!D39,"",Worksheet2!E39,"",Worksheet2!F39,"")</f>
        <v>大崎ウエストシティタワーズ（오오사키 웨스트시티타워)</v>
      </c>
      <c r="D39" s="9" t="str">
        <f>Worksheet2!G39</f>
        <v>東京都品川区大崎2丁目9-1</v>
      </c>
      <c r="E39" s="9">
        <f>Worksheet2!H39</f>
        <v>89800000</v>
      </c>
      <c r="F39" s="9">
        <f>Worksheet2!I39</f>
        <v>19254</v>
      </c>
      <c r="G39" s="9">
        <f>Worksheet2!J39</f>
        <v>22135</v>
      </c>
      <c r="H39" s="9">
        <f>Worksheet2!K39</f>
        <v>0</v>
      </c>
      <c r="K39" s="17" t="s">
        <v>1452</v>
      </c>
      <c r="L39" s="9">
        <f>Worksheet2!L39</f>
        <v>0</v>
      </c>
      <c r="M39" s="9" t="str">
        <f>CONCATENATE(Worksheet2!M39,"",Worksheet2!N39,"",Worksheet2!O39,"",Worksheet2!P39,"")</f>
        <v>JR야마노테센(山手線)</v>
      </c>
      <c r="N39" s="9" t="str">
        <f>CONCATENATE(Worksheet2!Q39,"",Worksheet2!R39,"",Worksheet2!S39,"",Worksheet2!T39,"")</f>
        <v>오오사키(大崎)</v>
      </c>
      <c r="O39" s="13" t="str">
        <f>Worksheet2!U39</f>
        <v>3</v>
      </c>
      <c r="P39" s="9" t="str">
        <f>CONCATENATE(Worksheet2!V39,"",Worksheet2!W39,"",Worksheet2!X39,"",Worksheet2!Y39,"")</f>
        <v>JR야마노테센(山手線)</v>
      </c>
      <c r="Q39" s="9" t="str">
        <f>CONCATENATE(Worksheet2!Z39,"",Worksheet2!AA39,"",Worksheet2!AB39,"",Worksheet2!AC39,"")</f>
        <v>고탄다(五反田)</v>
      </c>
      <c r="R39" s="13" t="str">
        <f>Worksheet2!AD39</f>
        <v>18</v>
      </c>
      <c r="S39" s="7" t="str">
        <f>Worksheet2!AE39</f>
        <v>도쿄（東京都）</v>
      </c>
      <c r="T39" s="9" t="str">
        <f>CONCATENATE(Worksheet2!AF39,"",Worksheet2!AG39,"",Worksheet2!AH39,"",Worksheet2!AI39,"")</f>
        <v>시나가와구(品川区)</v>
      </c>
      <c r="U39" s="10"/>
      <c r="V39" s="9"/>
      <c r="W39" s="10"/>
      <c r="X39" s="9"/>
      <c r="Y39" s="10"/>
      <c r="Z39" s="9"/>
      <c r="AA39" s="9" t="str">
        <f t="shared" si="0"/>
        <v>東京都品川区大崎2丁目9-1</v>
      </c>
      <c r="AB39" s="14" t="str">
        <f>Worksheet2!AQ39</f>
        <v>２LDK</v>
      </c>
      <c r="AC39" s="14">
        <f>Worksheet2!AR39</f>
        <v>66.05</v>
      </c>
      <c r="AD39" s="14" t="str">
        <f>CONCATENATE(Worksheet2!AS39,"",Worksheet2!AT39,"",)</f>
        <v>SRC조</v>
      </c>
      <c r="AE39" s="91">
        <f>Worksheet2!AU39</f>
        <v>17</v>
      </c>
      <c r="AF39" s="14" t="str">
        <f>Worksheet2!AV39</f>
        <v>1084</v>
      </c>
      <c r="AG39" s="14" t="str">
        <f>Worksheet2!AW39</f>
        <v>2009</v>
      </c>
      <c r="AH39" s="14" t="str">
        <f>Worksheet2!AX39</f>
        <v>소유권</v>
      </c>
      <c r="AI39" s="14">
        <f>Worksheet2!AY39</f>
        <v>0</v>
      </c>
      <c r="AJ39" s="14">
        <f>Worksheet2!AZ39</f>
        <v>0</v>
      </c>
      <c r="AK39" s="14">
        <f>Worksheet2!BA39</f>
        <v>0</v>
      </c>
      <c r="AL39" s="14" t="str">
        <f>Worksheet2!BB39</f>
        <v>있음</v>
      </c>
      <c r="AM39" s="14" t="str">
        <f>Worksheet2!BC39</f>
        <v>있음</v>
      </c>
      <c r="AN39" s="14">
        <f>Worksheet2!BD39</f>
        <v>0</v>
      </c>
      <c r="AO39" s="14" t="str">
        <f>Worksheet2!BE39</f>
        <v>1) 이미지는 실제와 차이가 있을 수 있습니다.
2) 구글맵에서 매물의 주변환경을 꼭 확인하시기 바랍니다.
3) 주차장이용료 : 29,000엔 (월).</v>
      </c>
      <c r="AP39" s="14" t="str">
        <f>Worksheet2!BF39</f>
        <v>アスタリスク</v>
      </c>
      <c r="AQ39" s="14" t="str">
        <f>Worksheet2!BG39</f>
        <v>03-3263-9909</v>
      </c>
      <c r="AR39" s="14" t="str">
        <f>Worksheet2!BH39</f>
        <v>03-6683-7970</v>
      </c>
      <c r="AS39" s="8">
        <f>Worksheet2!BI39</f>
        <v>0</v>
      </c>
      <c r="AT39" s="14">
        <f>Worksheet2!BJ39</f>
        <v>0</v>
      </c>
      <c r="AU39" s="14">
        <f>Worksheet2!BK39</f>
        <v>0</v>
      </c>
      <c r="AV39" s="14">
        <f>Worksheet2!BL39</f>
        <v>0</v>
      </c>
      <c r="AW39" s="14" t="str">
        <f>Worksheet2!BM39</f>
        <v>n</v>
      </c>
    </row>
    <row r="40" spans="1:49">
      <c r="A40" s="9">
        <f>Worksheet2!A40</f>
        <v>190224939</v>
      </c>
      <c r="B40" s="9" t="str">
        <f>Worksheet2!B40</f>
        <v>거주용</v>
      </c>
      <c r="C40" s="9" t="str">
        <f>CONCATENATE(Worksheet2!C40,"",Worksheet2!D40,"",Worksheet2!E40,"",Worksheet2!F40,"")</f>
        <v>渋谷アインス（시부야아인스)</v>
      </c>
      <c r="D40" s="9" t="str">
        <f>Worksheet2!G40</f>
        <v>東京都渋谷区渋谷1-20-11</v>
      </c>
      <c r="E40" s="9">
        <f>Worksheet2!H40</f>
        <v>95000000</v>
      </c>
      <c r="F40" s="9">
        <f>Worksheet2!I40</f>
        <v>17300</v>
      </c>
      <c r="G40" s="9">
        <f>Worksheet2!J40</f>
        <v>14210</v>
      </c>
      <c r="H40" s="9">
        <f>Worksheet2!K40</f>
        <v>0</v>
      </c>
      <c r="K40" s="17" t="s">
        <v>1453</v>
      </c>
      <c r="L40" s="9">
        <f>Worksheet2!L40</f>
        <v>0</v>
      </c>
      <c r="M40" s="9" t="str">
        <f>CONCATENATE(Worksheet2!M40,"",Worksheet2!N40,"",Worksheet2!O40,"",Worksheet2!P40,"")</f>
        <v>JR야마노테센(山手線)</v>
      </c>
      <c r="N40" s="9" t="str">
        <f>CONCATENATE(Worksheet2!Q40,"",Worksheet2!R40,"",Worksheet2!S40,"",Worksheet2!T40,"")</f>
        <v>시부야(渋谷)</v>
      </c>
      <c r="O40" s="13" t="str">
        <f>Worksheet2!U40</f>
        <v>4</v>
      </c>
      <c r="P40" s="9" t="str">
        <f>CONCATENATE(Worksheet2!V40,"",Worksheet2!W40,"",Worksheet2!X40,"",Worksheet2!Y40,"")</f>
        <v>토쿄메트로 후쿠토신센(副都心線)</v>
      </c>
      <c r="Q40" s="9" t="str">
        <f>CONCATENATE(Worksheet2!Z40,"",Worksheet2!AA40,"",Worksheet2!AB40,"",Worksheet2!AC40,"")</f>
        <v>메이지진구마에(明治神宮前)</v>
      </c>
      <c r="R40" s="13" t="str">
        <f>Worksheet2!AD40</f>
        <v>10</v>
      </c>
      <c r="S40" s="7" t="str">
        <f>Worksheet2!AE40</f>
        <v>도쿄（東京都）</v>
      </c>
      <c r="T40" s="9" t="str">
        <f>CONCATENATE(Worksheet2!AF40,"",Worksheet2!AG40,"",Worksheet2!AH40,"",Worksheet2!AI40,"")</f>
        <v>시부야구(渋谷区)</v>
      </c>
      <c r="U40" s="10"/>
      <c r="V40" s="9"/>
      <c r="W40" s="10"/>
      <c r="X40" s="9"/>
      <c r="Y40" s="10"/>
      <c r="Z40" s="9"/>
      <c r="AA40" s="9" t="str">
        <f t="shared" si="0"/>
        <v>東京都渋谷区渋谷1-20-11</v>
      </c>
      <c r="AB40" s="14" t="str">
        <f>Worksheet2!AQ40</f>
        <v>２LDK</v>
      </c>
      <c r="AC40" s="14">
        <f>Worksheet2!AR40</f>
        <v>65.05</v>
      </c>
      <c r="AD40" s="14" t="str">
        <f>CONCATENATE(Worksheet2!AS40,"",Worksheet2!AT40,"",)</f>
        <v>RC조</v>
      </c>
      <c r="AE40" s="91">
        <f>Worksheet2!AU40</f>
        <v>6</v>
      </c>
      <c r="AF40" s="14" t="str">
        <f>Worksheet2!AV40</f>
        <v>167</v>
      </c>
      <c r="AG40" s="14" t="str">
        <f>Worksheet2!AW40</f>
        <v>2001</v>
      </c>
      <c r="AH40" s="14" t="str">
        <f>Worksheet2!AX40</f>
        <v>소유권</v>
      </c>
      <c r="AI40" s="14">
        <f>Worksheet2!AY40</f>
        <v>0</v>
      </c>
      <c r="AJ40" s="14">
        <f>Worksheet2!AZ40</f>
        <v>0</v>
      </c>
      <c r="AK40" s="14">
        <f>Worksheet2!BA40</f>
        <v>0</v>
      </c>
      <c r="AL40" s="14" t="str">
        <f>Worksheet2!BB40</f>
        <v>있음</v>
      </c>
      <c r="AM40" s="14" t="str">
        <f>Worksheet2!BC40</f>
        <v>있음</v>
      </c>
      <c r="AN40" s="14">
        <f>Worksheet2!BD40</f>
        <v>0</v>
      </c>
      <c r="AO40" s="14" t="str">
        <f>Worksheet2!BE40</f>
        <v>1) 이미지는 실제와 차이가 있을 수 있습니다.
2) 구글맵에서 매물의 주변환경을 꼭 확인하시기 바랍니다.
3) 주차장 이용료 : 36,000엔(월).</v>
      </c>
      <c r="AP40" s="14" t="str">
        <f>Worksheet2!BF40</f>
        <v>シグマエステート</v>
      </c>
      <c r="AQ40" s="14" t="str">
        <f>Worksheet2!BG40</f>
        <v>042-689-5545</v>
      </c>
      <c r="AR40" s="14" t="str">
        <f>Worksheet2!BH40</f>
        <v>042-673-2702</v>
      </c>
      <c r="AS40" s="8">
        <f>Worksheet2!BI40</f>
        <v>0</v>
      </c>
      <c r="AT40" s="14">
        <f>Worksheet2!BJ40</f>
        <v>0</v>
      </c>
      <c r="AU40" s="14">
        <f>Worksheet2!BK40</f>
        <v>0</v>
      </c>
      <c r="AV40" s="14" t="str">
        <f>Worksheet2!BL40</f>
        <v>売主:3.24%+6.48만</v>
      </c>
      <c r="AW40" s="14" t="str">
        <f>Worksheet2!BM40</f>
        <v>n</v>
      </c>
    </row>
    <row r="41" spans="1:49">
      <c r="A41" s="9">
        <f>Worksheet2!A41</f>
        <v>0</v>
      </c>
      <c r="B41" s="9">
        <f>Worksheet2!B41</f>
        <v>0</v>
      </c>
      <c r="C41" s="9" t="str">
        <f>CONCATENATE(Worksheet2!C41,"",Worksheet2!D41,"",Worksheet2!E41,"",Worksheet2!F41,"")</f>
        <v/>
      </c>
      <c r="D41" s="9">
        <f>Worksheet2!G41</f>
        <v>0</v>
      </c>
      <c r="E41" s="9">
        <f>Worksheet2!H41</f>
        <v>0</v>
      </c>
      <c r="F41" s="9">
        <f>Worksheet2!I41</f>
        <v>0</v>
      </c>
      <c r="G41" s="9">
        <f>Worksheet2!J41</f>
        <v>0</v>
      </c>
      <c r="H41" s="9">
        <f>Worksheet2!K41</f>
        <v>0</v>
      </c>
      <c r="K41" s="17"/>
      <c r="L41" s="9">
        <f>Worksheet2!L41</f>
        <v>0</v>
      </c>
      <c r="M41" s="9" t="str">
        <f>CONCATENATE(Worksheet2!M41,"",Worksheet2!N41,"",Worksheet2!O41,"",Worksheet2!P41,"")</f>
        <v/>
      </c>
      <c r="N41" s="9" t="str">
        <f>CONCATENATE(Worksheet2!Q41,"",Worksheet2!R41,"",Worksheet2!S41,"",Worksheet2!T41,"")</f>
        <v/>
      </c>
      <c r="O41" s="13">
        <f>Worksheet2!U41</f>
        <v>0</v>
      </c>
      <c r="P41" s="9" t="str">
        <f>CONCATENATE(Worksheet2!V41,"",Worksheet2!W41,"",Worksheet2!X41,"",Worksheet2!Y41,"")</f>
        <v/>
      </c>
      <c r="Q41" s="9" t="str">
        <f>CONCATENATE(Worksheet2!Z41,"",Worksheet2!AA41,"",Worksheet2!AB41,"",Worksheet2!AC41,"")</f>
        <v/>
      </c>
      <c r="R41" s="13">
        <f>Worksheet2!AD41</f>
        <v>0</v>
      </c>
      <c r="S41" s="7">
        <f>Worksheet2!AE41</f>
        <v>0</v>
      </c>
      <c r="T41" s="9" t="str">
        <f>CONCATENATE(Worksheet2!AF41,"",Worksheet2!AG41,"",Worksheet2!AH41,"",Worksheet2!AI41,"")</f>
        <v/>
      </c>
      <c r="U41" s="10"/>
      <c r="V41" s="9"/>
      <c r="W41" s="10"/>
      <c r="X41" s="9"/>
      <c r="Y41" s="10"/>
      <c r="Z41" s="9"/>
      <c r="AA41" s="9">
        <f t="shared" si="0"/>
        <v>0</v>
      </c>
      <c r="AB41" s="14">
        <f>Worksheet2!AQ41</f>
        <v>0</v>
      </c>
      <c r="AC41" s="14">
        <f>Worksheet2!AR41</f>
        <v>0</v>
      </c>
      <c r="AD41" s="14" t="str">
        <f>CONCATENATE(Worksheet2!AS41,"",Worksheet2!AT41,"",)</f>
        <v/>
      </c>
      <c r="AE41" s="91">
        <f>Worksheet2!AU41</f>
        <v>0</v>
      </c>
      <c r="AF41" s="14">
        <f>Worksheet2!AV41</f>
        <v>0</v>
      </c>
      <c r="AG41" s="14">
        <f>Worksheet2!AW41</f>
        <v>0</v>
      </c>
      <c r="AH41" s="14">
        <f>Worksheet2!AX41</f>
        <v>0</v>
      </c>
      <c r="AI41" s="14">
        <f>Worksheet2!AY41</f>
        <v>0</v>
      </c>
      <c r="AJ41" s="14">
        <f>Worksheet2!AZ41</f>
        <v>0</v>
      </c>
      <c r="AK41" s="14">
        <f>Worksheet2!BA41</f>
        <v>0</v>
      </c>
      <c r="AL41" s="14">
        <f>Worksheet2!BB41</f>
        <v>0</v>
      </c>
      <c r="AM41" s="14">
        <f>Worksheet2!BC41</f>
        <v>0</v>
      </c>
      <c r="AN41" s="14">
        <f>Worksheet2!BD41</f>
        <v>0</v>
      </c>
      <c r="AO41" s="14">
        <f>Worksheet2!BE41</f>
        <v>0</v>
      </c>
      <c r="AP41" s="14">
        <f>Worksheet2!BF41</f>
        <v>0</v>
      </c>
      <c r="AQ41" s="14">
        <f>Worksheet2!BG41</f>
        <v>0</v>
      </c>
      <c r="AR41" s="14">
        <f>Worksheet2!BH41</f>
        <v>0</v>
      </c>
      <c r="AS41" s="8">
        <f>Worksheet2!BI41</f>
        <v>0</v>
      </c>
      <c r="AT41" s="14">
        <f>Worksheet2!BJ41</f>
        <v>0</v>
      </c>
      <c r="AU41" s="14">
        <f>Worksheet2!BK41</f>
        <v>0</v>
      </c>
      <c r="AV41" s="14">
        <f>Worksheet2!BL41</f>
        <v>0</v>
      </c>
      <c r="AW41" s="14">
        <f>Worksheet2!BM41</f>
        <v>0</v>
      </c>
    </row>
    <row r="42" spans="1:49">
      <c r="A42" s="9">
        <f>Worksheet2!A42</f>
        <v>0</v>
      </c>
      <c r="B42" s="9">
        <f>Worksheet2!B42</f>
        <v>0</v>
      </c>
      <c r="C42" s="9" t="str">
        <f>CONCATENATE(Worksheet2!C42,"",Worksheet2!D42,"",Worksheet2!E42,"",Worksheet2!F42,"")</f>
        <v/>
      </c>
      <c r="D42" s="9">
        <f>Worksheet2!G42</f>
        <v>0</v>
      </c>
      <c r="E42" s="9">
        <f>Worksheet2!H42</f>
        <v>0</v>
      </c>
      <c r="F42" s="9">
        <f>Worksheet2!I42</f>
        <v>0</v>
      </c>
      <c r="G42" s="9">
        <f>Worksheet2!J42</f>
        <v>0</v>
      </c>
      <c r="H42" s="9">
        <f>Worksheet2!K42</f>
        <v>0</v>
      </c>
      <c r="K42" s="17"/>
      <c r="L42" s="9">
        <f>Worksheet2!L42</f>
        <v>0</v>
      </c>
      <c r="M42" s="9" t="str">
        <f>CONCATENATE(Worksheet2!M42,"",Worksheet2!N42,"",Worksheet2!O42,"",Worksheet2!P42,"")</f>
        <v/>
      </c>
      <c r="N42" s="9" t="str">
        <f>CONCATENATE(Worksheet2!Q42,"",Worksheet2!R42,"",Worksheet2!S42,"",Worksheet2!T42,"")</f>
        <v/>
      </c>
      <c r="O42" s="13">
        <f>Worksheet2!U42</f>
        <v>0</v>
      </c>
      <c r="P42" s="9" t="str">
        <f>CONCATENATE(Worksheet2!V42,"",Worksheet2!W42,"",Worksheet2!X42,"",Worksheet2!Y42,"")</f>
        <v/>
      </c>
      <c r="Q42" s="9" t="str">
        <f>CONCATENATE(Worksheet2!Z42,"",Worksheet2!AA42,"",Worksheet2!AB42,"",Worksheet2!AC42,"")</f>
        <v/>
      </c>
      <c r="R42" s="13">
        <f>Worksheet2!AD42</f>
        <v>0</v>
      </c>
      <c r="S42" s="7">
        <f>Worksheet2!AE42</f>
        <v>0</v>
      </c>
      <c r="T42" s="9" t="str">
        <f>CONCATENATE(Worksheet2!AF42,"",Worksheet2!AG42,"",Worksheet2!AH42,"",Worksheet2!AI42,"")</f>
        <v/>
      </c>
      <c r="U42" s="10"/>
      <c r="V42" s="9"/>
      <c r="W42" s="10"/>
      <c r="X42" s="9"/>
      <c r="Y42" s="10"/>
      <c r="Z42" s="9"/>
      <c r="AA42" s="9">
        <f t="shared" si="0"/>
        <v>0</v>
      </c>
      <c r="AB42" s="14">
        <f>Worksheet2!AQ42</f>
        <v>0</v>
      </c>
      <c r="AC42" s="14">
        <f>Worksheet2!AR42</f>
        <v>0</v>
      </c>
      <c r="AD42" s="14" t="str">
        <f>CONCATENATE(Worksheet2!AS42,"",Worksheet2!AT42,"",)</f>
        <v/>
      </c>
      <c r="AE42" s="91">
        <f>Worksheet2!AU42</f>
        <v>0</v>
      </c>
      <c r="AF42" s="14">
        <f>Worksheet2!AV42</f>
        <v>0</v>
      </c>
      <c r="AG42" s="14">
        <f>Worksheet2!AW42</f>
        <v>0</v>
      </c>
      <c r="AH42" s="14">
        <f>Worksheet2!AX42</f>
        <v>0</v>
      </c>
      <c r="AI42" s="14">
        <f>Worksheet2!AY42</f>
        <v>0</v>
      </c>
      <c r="AJ42" s="14">
        <f>Worksheet2!AZ42</f>
        <v>0</v>
      </c>
      <c r="AK42" s="14">
        <f>Worksheet2!BA42</f>
        <v>0</v>
      </c>
      <c r="AL42" s="14">
        <f>Worksheet2!BB42</f>
        <v>0</v>
      </c>
      <c r="AM42" s="14">
        <f>Worksheet2!BC42</f>
        <v>0</v>
      </c>
      <c r="AN42" s="14">
        <f>Worksheet2!BD42</f>
        <v>0</v>
      </c>
      <c r="AO42" s="14">
        <f>Worksheet2!BE42</f>
        <v>0</v>
      </c>
      <c r="AP42" s="14">
        <f>Worksheet2!BF42</f>
        <v>0</v>
      </c>
      <c r="AQ42" s="14">
        <f>Worksheet2!BG42</f>
        <v>0</v>
      </c>
      <c r="AR42" s="14">
        <f>Worksheet2!BH42</f>
        <v>0</v>
      </c>
      <c r="AS42" s="8">
        <f>Worksheet2!BI42</f>
        <v>0</v>
      </c>
      <c r="AT42" s="14">
        <f>Worksheet2!BJ42</f>
        <v>0</v>
      </c>
      <c r="AU42" s="14">
        <f>Worksheet2!BK42</f>
        <v>0</v>
      </c>
      <c r="AV42" s="14">
        <f>Worksheet2!BL42</f>
        <v>0</v>
      </c>
      <c r="AW42" s="14">
        <f>Worksheet2!BM42</f>
        <v>0</v>
      </c>
    </row>
    <row r="43" spans="1:49">
      <c r="A43" s="9">
        <f>Worksheet2!A43</f>
        <v>0</v>
      </c>
      <c r="B43" s="9">
        <f>Worksheet2!B43</f>
        <v>0</v>
      </c>
      <c r="C43" s="9" t="str">
        <f>CONCATENATE(Worksheet2!C43,"",Worksheet2!D43,"",Worksheet2!E43,"",Worksheet2!F43,"")</f>
        <v/>
      </c>
      <c r="D43" s="9">
        <f>Worksheet2!G43</f>
        <v>0</v>
      </c>
      <c r="E43" s="9">
        <f>Worksheet2!H43</f>
        <v>0</v>
      </c>
      <c r="F43" s="9">
        <f>Worksheet2!I43</f>
        <v>0</v>
      </c>
      <c r="G43" s="9">
        <f>Worksheet2!J43</f>
        <v>0</v>
      </c>
      <c r="H43" s="9">
        <f>Worksheet2!K43</f>
        <v>0</v>
      </c>
      <c r="K43" s="17"/>
      <c r="L43" s="9">
        <f>Worksheet2!L43</f>
        <v>0</v>
      </c>
      <c r="M43" s="9" t="str">
        <f>CONCATENATE(Worksheet2!M43,"",Worksheet2!N43,"",Worksheet2!O43,"",Worksheet2!P43,"")</f>
        <v/>
      </c>
      <c r="N43" s="9" t="str">
        <f>CONCATENATE(Worksheet2!Q43,"",Worksheet2!R43,"",Worksheet2!S43,"",Worksheet2!T43,"")</f>
        <v/>
      </c>
      <c r="O43" s="13">
        <f>Worksheet2!U43</f>
        <v>0</v>
      </c>
      <c r="P43" s="9" t="str">
        <f>CONCATENATE(Worksheet2!V43,"",Worksheet2!W43,"",Worksheet2!X43,"",Worksheet2!Y43,"")</f>
        <v/>
      </c>
      <c r="Q43" s="9" t="str">
        <f>CONCATENATE(Worksheet2!Z43,"",Worksheet2!AA43,"",Worksheet2!AB43,"",Worksheet2!AC43,"")</f>
        <v/>
      </c>
      <c r="R43" s="13">
        <f>Worksheet2!AD43</f>
        <v>0</v>
      </c>
      <c r="S43" s="7">
        <f>Worksheet2!AE43</f>
        <v>0</v>
      </c>
      <c r="T43" s="9" t="str">
        <f>CONCATENATE(Worksheet2!AF43,"",Worksheet2!AG43,"",Worksheet2!AH43,"",Worksheet2!AI43,"")</f>
        <v/>
      </c>
      <c r="U43" s="10"/>
      <c r="V43" s="9"/>
      <c r="W43" s="10"/>
      <c r="X43" s="9"/>
      <c r="Y43" s="10"/>
      <c r="Z43" s="9"/>
      <c r="AA43" s="9">
        <f t="shared" si="0"/>
        <v>0</v>
      </c>
      <c r="AB43" s="14">
        <f>Worksheet2!AQ43</f>
        <v>0</v>
      </c>
      <c r="AC43" s="14">
        <f>Worksheet2!AR43</f>
        <v>0</v>
      </c>
      <c r="AD43" s="14" t="str">
        <f>CONCATENATE(Worksheet2!AS43,"",Worksheet2!AT43,"",)</f>
        <v/>
      </c>
      <c r="AE43" s="91">
        <f>Worksheet2!AU43</f>
        <v>0</v>
      </c>
      <c r="AF43" s="14">
        <f>Worksheet2!AV43</f>
        <v>0</v>
      </c>
      <c r="AG43" s="14">
        <f>Worksheet2!AW43</f>
        <v>0</v>
      </c>
      <c r="AH43" s="14">
        <f>Worksheet2!AX43</f>
        <v>0</v>
      </c>
      <c r="AI43" s="14">
        <f>Worksheet2!AY43</f>
        <v>0</v>
      </c>
      <c r="AJ43" s="14">
        <f>Worksheet2!AZ43</f>
        <v>0</v>
      </c>
      <c r="AK43" s="14">
        <f>Worksheet2!BA43</f>
        <v>0</v>
      </c>
      <c r="AL43" s="14">
        <f>Worksheet2!BB43</f>
        <v>0</v>
      </c>
      <c r="AM43" s="14">
        <f>Worksheet2!BC43</f>
        <v>0</v>
      </c>
      <c r="AN43" s="14">
        <f>Worksheet2!BD43</f>
        <v>0</v>
      </c>
      <c r="AO43" s="14">
        <f>Worksheet2!BE43</f>
        <v>0</v>
      </c>
      <c r="AP43" s="14">
        <f>Worksheet2!BF43</f>
        <v>0</v>
      </c>
      <c r="AQ43" s="14">
        <f>Worksheet2!BG43</f>
        <v>0</v>
      </c>
      <c r="AR43" s="14">
        <f>Worksheet2!BH43</f>
        <v>0</v>
      </c>
      <c r="AS43" s="8">
        <f>Worksheet2!BI43</f>
        <v>0</v>
      </c>
      <c r="AT43" s="14">
        <f>Worksheet2!BJ43</f>
        <v>0</v>
      </c>
      <c r="AU43" s="14">
        <f>Worksheet2!BK43</f>
        <v>0</v>
      </c>
      <c r="AV43" s="14">
        <f>Worksheet2!BL43</f>
        <v>0</v>
      </c>
      <c r="AW43" s="14">
        <f>Worksheet2!BM43</f>
        <v>0</v>
      </c>
    </row>
    <row r="44" spans="1:49">
      <c r="A44" s="9">
        <f>Worksheet2!A44</f>
        <v>0</v>
      </c>
      <c r="B44" s="9">
        <f>Worksheet2!B44</f>
        <v>0</v>
      </c>
      <c r="C44" s="9" t="str">
        <f>CONCATENATE(Worksheet2!C44,"",Worksheet2!D44,"",Worksheet2!E44,"",Worksheet2!F44,"")</f>
        <v/>
      </c>
      <c r="D44" s="9">
        <f>Worksheet2!G44</f>
        <v>0</v>
      </c>
      <c r="E44" s="9">
        <f>Worksheet2!H44</f>
        <v>0</v>
      </c>
      <c r="F44" s="9">
        <f>Worksheet2!I44</f>
        <v>0</v>
      </c>
      <c r="G44" s="9">
        <f>Worksheet2!J44</f>
        <v>0</v>
      </c>
      <c r="H44" s="9">
        <f>Worksheet2!K44</f>
        <v>0</v>
      </c>
      <c r="K44" s="17"/>
      <c r="L44" s="9">
        <f>Worksheet2!L44</f>
        <v>0</v>
      </c>
      <c r="M44" s="9" t="str">
        <f>CONCATENATE(Worksheet2!M44,"",Worksheet2!N44,"",Worksheet2!O44,"",Worksheet2!P44,"")</f>
        <v/>
      </c>
      <c r="N44" s="9" t="str">
        <f>CONCATENATE(Worksheet2!Q44,"",Worksheet2!R44,"",Worksheet2!S44,"",Worksheet2!T44,"")</f>
        <v/>
      </c>
      <c r="O44" s="13">
        <f>Worksheet2!U44</f>
        <v>0</v>
      </c>
      <c r="P44" s="9" t="str">
        <f>CONCATENATE(Worksheet2!V44,"",Worksheet2!W44,"",Worksheet2!X44,"",Worksheet2!Y44,"")</f>
        <v/>
      </c>
      <c r="Q44" s="9" t="str">
        <f>CONCATENATE(Worksheet2!Z44,"",Worksheet2!AA44,"",Worksheet2!AB44,"",Worksheet2!AC44,"")</f>
        <v/>
      </c>
      <c r="R44" s="13">
        <f>Worksheet2!AD44</f>
        <v>0</v>
      </c>
      <c r="S44" s="7">
        <f>Worksheet2!AE44</f>
        <v>0</v>
      </c>
      <c r="T44" s="9" t="str">
        <f>CONCATENATE(Worksheet2!AF44,"",Worksheet2!AG44,"",Worksheet2!AH44,"",Worksheet2!AI44,"")</f>
        <v/>
      </c>
      <c r="U44" s="10"/>
      <c r="V44" s="9"/>
      <c r="W44" s="10"/>
      <c r="X44" s="9"/>
      <c r="Y44" s="10"/>
      <c r="Z44" s="9"/>
      <c r="AA44" s="9">
        <f t="shared" si="0"/>
        <v>0</v>
      </c>
      <c r="AB44" s="14">
        <f>Worksheet2!AQ44</f>
        <v>0</v>
      </c>
      <c r="AC44" s="14">
        <f>Worksheet2!AR44</f>
        <v>0</v>
      </c>
      <c r="AD44" s="14" t="str">
        <f>CONCATENATE(Worksheet2!AS44,"",Worksheet2!AT44,"",)</f>
        <v/>
      </c>
      <c r="AE44" s="91">
        <f>Worksheet2!AU44</f>
        <v>0</v>
      </c>
      <c r="AF44" s="14">
        <f>Worksheet2!AV44</f>
        <v>0</v>
      </c>
      <c r="AG44" s="14">
        <f>Worksheet2!AW44</f>
        <v>0</v>
      </c>
      <c r="AH44" s="14">
        <f>Worksheet2!AX44</f>
        <v>0</v>
      </c>
      <c r="AI44" s="14">
        <f>Worksheet2!AY44</f>
        <v>0</v>
      </c>
      <c r="AJ44" s="14">
        <f>Worksheet2!AZ44</f>
        <v>0</v>
      </c>
      <c r="AK44" s="14">
        <f>Worksheet2!BA44</f>
        <v>0</v>
      </c>
      <c r="AL44" s="14">
        <f>Worksheet2!BB44</f>
        <v>0</v>
      </c>
      <c r="AM44" s="14">
        <f>Worksheet2!BC44</f>
        <v>0</v>
      </c>
      <c r="AN44" s="14">
        <f>Worksheet2!BD44</f>
        <v>0</v>
      </c>
      <c r="AO44" s="14">
        <f>Worksheet2!BE44</f>
        <v>0</v>
      </c>
      <c r="AP44" s="14">
        <f>Worksheet2!BF44</f>
        <v>0</v>
      </c>
      <c r="AQ44" s="14">
        <f>Worksheet2!BG44</f>
        <v>0</v>
      </c>
      <c r="AR44" s="14">
        <f>Worksheet2!BH44</f>
        <v>0</v>
      </c>
      <c r="AS44" s="8">
        <f>Worksheet2!BI44</f>
        <v>0</v>
      </c>
      <c r="AT44" s="14">
        <f>Worksheet2!BJ44</f>
        <v>0</v>
      </c>
      <c r="AU44" s="14">
        <f>Worksheet2!BK44</f>
        <v>0</v>
      </c>
      <c r="AV44" s="14">
        <f>Worksheet2!BL44</f>
        <v>0</v>
      </c>
      <c r="AW44" s="14">
        <f>Worksheet2!BM44</f>
        <v>0</v>
      </c>
    </row>
    <row r="45" spans="1:49">
      <c r="A45" s="9">
        <f>Worksheet2!A45</f>
        <v>0</v>
      </c>
      <c r="B45" s="9">
        <f>Worksheet2!B45</f>
        <v>0</v>
      </c>
      <c r="C45" s="9" t="str">
        <f>CONCATENATE(Worksheet2!C45,"",Worksheet2!D45,"",Worksheet2!E45,"",Worksheet2!F45,"")</f>
        <v/>
      </c>
      <c r="D45" s="9">
        <f>Worksheet2!G45</f>
        <v>0</v>
      </c>
      <c r="E45" s="9">
        <f>Worksheet2!H45</f>
        <v>0</v>
      </c>
      <c r="F45" s="9">
        <f>Worksheet2!I45</f>
        <v>0</v>
      </c>
      <c r="G45" s="9">
        <f>Worksheet2!J45</f>
        <v>0</v>
      </c>
      <c r="H45" s="9">
        <f>Worksheet2!K45</f>
        <v>0</v>
      </c>
      <c r="K45" s="17"/>
      <c r="L45" s="9">
        <f>Worksheet2!L45</f>
        <v>0</v>
      </c>
      <c r="M45" s="9" t="str">
        <f>CONCATENATE(Worksheet2!M45,"",Worksheet2!N45,"",Worksheet2!O45,"",Worksheet2!P45,"")</f>
        <v/>
      </c>
      <c r="N45" s="9" t="str">
        <f>CONCATENATE(Worksheet2!Q45,"",Worksheet2!R45,"",Worksheet2!S45,"",Worksheet2!T45,"")</f>
        <v/>
      </c>
      <c r="O45" s="13">
        <f>Worksheet2!U45</f>
        <v>0</v>
      </c>
      <c r="P45" s="9" t="str">
        <f>CONCATENATE(Worksheet2!V45,"",Worksheet2!W45,"",Worksheet2!X45,"",Worksheet2!Y45,"")</f>
        <v/>
      </c>
      <c r="Q45" s="9" t="str">
        <f>CONCATENATE(Worksheet2!Z45,"",Worksheet2!AA45,"",Worksheet2!AB45,"",Worksheet2!AC45,"")</f>
        <v/>
      </c>
      <c r="R45" s="13">
        <f>Worksheet2!AD45</f>
        <v>0</v>
      </c>
      <c r="S45" s="7">
        <f>Worksheet2!AE45</f>
        <v>0</v>
      </c>
      <c r="T45" s="9" t="str">
        <f>CONCATENATE(Worksheet2!AF45,"",Worksheet2!AG45,"",Worksheet2!AH45,"",Worksheet2!AI45,"")</f>
        <v/>
      </c>
      <c r="U45" s="10"/>
      <c r="V45" s="9"/>
      <c r="W45" s="10"/>
      <c r="X45" s="9"/>
      <c r="Y45" s="10"/>
      <c r="Z45" s="9"/>
      <c r="AA45" s="9">
        <f t="shared" si="0"/>
        <v>0</v>
      </c>
      <c r="AB45" s="14">
        <f>Worksheet2!AQ45</f>
        <v>0</v>
      </c>
      <c r="AC45" s="14">
        <f>Worksheet2!AR45</f>
        <v>0</v>
      </c>
      <c r="AD45" s="14" t="str">
        <f>CONCATENATE(Worksheet2!AS45,"",Worksheet2!AT45,"",)</f>
        <v/>
      </c>
      <c r="AE45" s="91">
        <f>Worksheet2!AU45</f>
        <v>0</v>
      </c>
      <c r="AF45" s="14">
        <f>Worksheet2!AV45</f>
        <v>0</v>
      </c>
      <c r="AG45" s="14">
        <f>Worksheet2!AW45</f>
        <v>0</v>
      </c>
      <c r="AH45" s="14">
        <f>Worksheet2!AX45</f>
        <v>0</v>
      </c>
      <c r="AI45" s="14">
        <f>Worksheet2!AY45</f>
        <v>0</v>
      </c>
      <c r="AJ45" s="14">
        <f>Worksheet2!AZ45</f>
        <v>0</v>
      </c>
      <c r="AK45" s="14">
        <f>Worksheet2!BA45</f>
        <v>0</v>
      </c>
      <c r="AL45" s="14">
        <f>Worksheet2!BB45</f>
        <v>0</v>
      </c>
      <c r="AM45" s="14">
        <f>Worksheet2!BC45</f>
        <v>0</v>
      </c>
      <c r="AN45" s="14">
        <f>Worksheet2!BD45</f>
        <v>0</v>
      </c>
      <c r="AO45" s="14">
        <f>Worksheet2!BE45</f>
        <v>0</v>
      </c>
      <c r="AP45" s="14">
        <f>Worksheet2!BF45</f>
        <v>0</v>
      </c>
      <c r="AQ45" s="14">
        <f>Worksheet2!BG45</f>
        <v>0</v>
      </c>
      <c r="AR45" s="14">
        <f>Worksheet2!BH45</f>
        <v>0</v>
      </c>
      <c r="AS45" s="8">
        <f>Worksheet2!BI45</f>
        <v>0</v>
      </c>
      <c r="AT45" s="14">
        <f>Worksheet2!BJ45</f>
        <v>0</v>
      </c>
      <c r="AU45" s="14">
        <f>Worksheet2!BK45</f>
        <v>0</v>
      </c>
      <c r="AV45" s="14">
        <f>Worksheet2!BL45</f>
        <v>0</v>
      </c>
      <c r="AW45" s="14">
        <f>Worksheet2!BM45</f>
        <v>0</v>
      </c>
    </row>
    <row r="46" spans="1:49">
      <c r="A46" s="9">
        <f>Worksheet2!A46</f>
        <v>0</v>
      </c>
      <c r="B46" s="9">
        <f>Worksheet2!B46</f>
        <v>0</v>
      </c>
      <c r="C46" s="9" t="str">
        <f>CONCATENATE(Worksheet2!C46,"",Worksheet2!D46,"",Worksheet2!E46,"",Worksheet2!F46,"")</f>
        <v/>
      </c>
      <c r="D46" s="9">
        <f>Worksheet2!G46</f>
        <v>0</v>
      </c>
      <c r="E46" s="9">
        <f>Worksheet2!H46</f>
        <v>0</v>
      </c>
      <c r="F46" s="9">
        <f>Worksheet2!I46</f>
        <v>0</v>
      </c>
      <c r="G46" s="9">
        <f>Worksheet2!J46</f>
        <v>0</v>
      </c>
      <c r="H46" s="9">
        <f>Worksheet2!K46</f>
        <v>0</v>
      </c>
      <c r="K46" s="17"/>
      <c r="L46" s="9">
        <f>Worksheet2!L46</f>
        <v>0</v>
      </c>
      <c r="M46" s="9" t="str">
        <f>CONCATENATE(Worksheet2!M46,"",Worksheet2!N46,"",Worksheet2!O46,"",Worksheet2!P46,"")</f>
        <v/>
      </c>
      <c r="N46" s="9" t="str">
        <f>CONCATENATE(Worksheet2!Q46,"",Worksheet2!R46,"",Worksheet2!S46,"",Worksheet2!T46,"")</f>
        <v/>
      </c>
      <c r="O46" s="13">
        <f>Worksheet2!U46</f>
        <v>0</v>
      </c>
      <c r="P46" s="9" t="str">
        <f>CONCATENATE(Worksheet2!V46,"",Worksheet2!W46,"",Worksheet2!X46,"",Worksheet2!Y46,"")</f>
        <v/>
      </c>
      <c r="Q46" s="9" t="str">
        <f>CONCATENATE(Worksheet2!Z46,"",Worksheet2!AA46,"",Worksheet2!AB46,"",Worksheet2!AC46,"")</f>
        <v/>
      </c>
      <c r="R46" s="13">
        <f>Worksheet2!AD46</f>
        <v>0</v>
      </c>
      <c r="S46" s="7">
        <f>Worksheet2!AE46</f>
        <v>0</v>
      </c>
      <c r="T46" s="9" t="str">
        <f>CONCATENATE(Worksheet2!AF46,"",Worksheet2!AG46,"",Worksheet2!AH46,"",Worksheet2!AI46,"")</f>
        <v/>
      </c>
      <c r="U46" s="10"/>
      <c r="V46" s="9"/>
      <c r="W46" s="10"/>
      <c r="X46" s="9"/>
      <c r="Y46" s="10"/>
      <c r="Z46" s="9"/>
      <c r="AA46" s="9">
        <f t="shared" si="0"/>
        <v>0</v>
      </c>
      <c r="AB46" s="14">
        <f>Worksheet2!AQ46</f>
        <v>0</v>
      </c>
      <c r="AC46" s="14">
        <f>Worksheet2!AR46</f>
        <v>0</v>
      </c>
      <c r="AD46" s="14" t="str">
        <f>CONCATENATE(Worksheet2!AS46,"",Worksheet2!AT46,"",)</f>
        <v/>
      </c>
      <c r="AE46" s="91">
        <f>Worksheet2!AU46</f>
        <v>0</v>
      </c>
      <c r="AF46" s="14">
        <f>Worksheet2!AV46</f>
        <v>0</v>
      </c>
      <c r="AG46" s="14">
        <f>Worksheet2!AW46</f>
        <v>0</v>
      </c>
      <c r="AH46" s="14">
        <f>Worksheet2!AX46</f>
        <v>0</v>
      </c>
      <c r="AI46" s="14">
        <f>Worksheet2!AY46</f>
        <v>0</v>
      </c>
      <c r="AJ46" s="14">
        <f>Worksheet2!AZ46</f>
        <v>0</v>
      </c>
      <c r="AK46" s="14">
        <f>Worksheet2!BA46</f>
        <v>0</v>
      </c>
      <c r="AL46" s="14">
        <f>Worksheet2!BB46</f>
        <v>0</v>
      </c>
      <c r="AM46" s="14">
        <f>Worksheet2!BC46</f>
        <v>0</v>
      </c>
      <c r="AN46" s="14">
        <f>Worksheet2!BD46</f>
        <v>0</v>
      </c>
      <c r="AO46" s="14">
        <f>Worksheet2!BE46</f>
        <v>0</v>
      </c>
      <c r="AP46" s="14">
        <f>Worksheet2!BF46</f>
        <v>0</v>
      </c>
      <c r="AQ46" s="14">
        <f>Worksheet2!BG46</f>
        <v>0</v>
      </c>
      <c r="AR46" s="14">
        <f>Worksheet2!BH46</f>
        <v>0</v>
      </c>
      <c r="AS46" s="8">
        <f>Worksheet2!BI46</f>
        <v>0</v>
      </c>
      <c r="AT46" s="14">
        <f>Worksheet2!BJ46</f>
        <v>0</v>
      </c>
      <c r="AU46" s="14">
        <f>Worksheet2!BK46</f>
        <v>0</v>
      </c>
      <c r="AV46" s="14">
        <f>Worksheet2!BL46</f>
        <v>0</v>
      </c>
      <c r="AW46" s="14">
        <f>Worksheet2!BM46</f>
        <v>0</v>
      </c>
    </row>
    <row r="47" spans="1:49">
      <c r="A47" s="9">
        <f>Worksheet2!A47</f>
        <v>0</v>
      </c>
      <c r="B47" s="9">
        <f>Worksheet2!B47</f>
        <v>0</v>
      </c>
      <c r="C47" s="9" t="str">
        <f>CONCATENATE(Worksheet2!C47,"",Worksheet2!D47,"",Worksheet2!E47,"",Worksheet2!F47,"")</f>
        <v/>
      </c>
      <c r="D47" s="9">
        <f>Worksheet2!G47</f>
        <v>0</v>
      </c>
      <c r="E47" s="9">
        <f>Worksheet2!H47</f>
        <v>0</v>
      </c>
      <c r="F47" s="9">
        <f>Worksheet2!I47</f>
        <v>0</v>
      </c>
      <c r="G47" s="9">
        <f>Worksheet2!J47</f>
        <v>0</v>
      </c>
      <c r="H47" s="9">
        <f>Worksheet2!K47</f>
        <v>0</v>
      </c>
      <c r="K47" s="17"/>
      <c r="L47" s="9">
        <f>Worksheet2!L47</f>
        <v>0</v>
      </c>
      <c r="M47" s="9" t="str">
        <f>CONCATENATE(Worksheet2!M47,"",Worksheet2!N47,"",Worksheet2!O47,"",Worksheet2!P47,"")</f>
        <v/>
      </c>
      <c r="N47" s="9" t="str">
        <f>CONCATENATE(Worksheet2!Q47,"",Worksheet2!R47,"",Worksheet2!S47,"",Worksheet2!T47,"")</f>
        <v/>
      </c>
      <c r="O47" s="13">
        <f>Worksheet2!U47</f>
        <v>0</v>
      </c>
      <c r="P47" s="9" t="str">
        <f>CONCATENATE(Worksheet2!V47,"",Worksheet2!W47,"",Worksheet2!X47,"",Worksheet2!Y47,"")</f>
        <v/>
      </c>
      <c r="Q47" s="9" t="str">
        <f>CONCATENATE(Worksheet2!Z47,"",Worksheet2!AA47,"",Worksheet2!AB47,"",Worksheet2!AC47,"")</f>
        <v/>
      </c>
      <c r="R47" s="13">
        <f>Worksheet2!AD47</f>
        <v>0</v>
      </c>
      <c r="S47" s="7">
        <f>Worksheet2!AE47</f>
        <v>0</v>
      </c>
      <c r="T47" s="9" t="str">
        <f>CONCATENATE(Worksheet2!AF47,"",Worksheet2!AG47,"",Worksheet2!AH47,"",Worksheet2!AI47,"")</f>
        <v/>
      </c>
      <c r="U47" s="10"/>
      <c r="V47" s="9"/>
      <c r="W47" s="10"/>
      <c r="X47" s="9"/>
      <c r="Y47" s="10"/>
      <c r="Z47" s="9"/>
      <c r="AA47" s="9">
        <f t="shared" si="0"/>
        <v>0</v>
      </c>
      <c r="AB47" s="14">
        <f>Worksheet2!AQ47</f>
        <v>0</v>
      </c>
      <c r="AC47" s="14">
        <f>Worksheet2!AR47</f>
        <v>0</v>
      </c>
      <c r="AD47" s="14" t="str">
        <f>CONCATENATE(Worksheet2!AS47,"",Worksheet2!AT47,"",)</f>
        <v/>
      </c>
      <c r="AE47" s="91">
        <f>Worksheet2!AU47</f>
        <v>0</v>
      </c>
      <c r="AF47" s="14">
        <f>Worksheet2!AV47</f>
        <v>0</v>
      </c>
      <c r="AG47" s="14">
        <f>Worksheet2!AW47</f>
        <v>0</v>
      </c>
      <c r="AH47" s="14">
        <f>Worksheet2!AX47</f>
        <v>0</v>
      </c>
      <c r="AI47" s="14">
        <f>Worksheet2!AY47</f>
        <v>0</v>
      </c>
      <c r="AJ47" s="14">
        <f>Worksheet2!AZ47</f>
        <v>0</v>
      </c>
      <c r="AK47" s="14">
        <f>Worksheet2!BA47</f>
        <v>0</v>
      </c>
      <c r="AL47" s="14">
        <f>Worksheet2!BB47</f>
        <v>0</v>
      </c>
      <c r="AM47" s="14">
        <f>Worksheet2!BC47</f>
        <v>0</v>
      </c>
      <c r="AN47" s="14">
        <f>Worksheet2!BD47</f>
        <v>0</v>
      </c>
      <c r="AO47" s="14">
        <f>Worksheet2!BE47</f>
        <v>0</v>
      </c>
      <c r="AP47" s="14">
        <f>Worksheet2!BF47</f>
        <v>0</v>
      </c>
      <c r="AQ47" s="14">
        <f>Worksheet2!BG47</f>
        <v>0</v>
      </c>
      <c r="AR47" s="14">
        <f>Worksheet2!BH47</f>
        <v>0</v>
      </c>
      <c r="AS47" s="8">
        <f>Worksheet2!BI47</f>
        <v>0</v>
      </c>
      <c r="AT47" s="14">
        <f>Worksheet2!BJ47</f>
        <v>0</v>
      </c>
      <c r="AU47" s="14">
        <f>Worksheet2!BK47</f>
        <v>0</v>
      </c>
      <c r="AV47" s="14">
        <f>Worksheet2!BL47</f>
        <v>0</v>
      </c>
      <c r="AW47" s="14">
        <f>Worksheet2!BM47</f>
        <v>0</v>
      </c>
    </row>
    <row r="48" spans="1:49">
      <c r="A48" s="9">
        <f>Worksheet2!A48</f>
        <v>0</v>
      </c>
      <c r="B48" s="9">
        <f>Worksheet2!B48</f>
        <v>0</v>
      </c>
      <c r="C48" s="9" t="str">
        <f>CONCATENATE(Worksheet2!C48,"",Worksheet2!D48,"",Worksheet2!E48,"",Worksheet2!F48,"")</f>
        <v/>
      </c>
      <c r="D48" s="9">
        <f>Worksheet2!G48</f>
        <v>0</v>
      </c>
      <c r="E48" s="9">
        <f>Worksheet2!H48</f>
        <v>0</v>
      </c>
      <c r="F48" s="9">
        <f>Worksheet2!I48</f>
        <v>0</v>
      </c>
      <c r="G48" s="9">
        <f>Worksheet2!J48</f>
        <v>0</v>
      </c>
      <c r="H48" s="9">
        <f>Worksheet2!K48</f>
        <v>0</v>
      </c>
      <c r="K48" s="17"/>
      <c r="L48" s="9">
        <f>Worksheet2!L48</f>
        <v>0</v>
      </c>
      <c r="M48" s="9" t="str">
        <f>CONCATENATE(Worksheet2!M48,"",Worksheet2!N48,"",Worksheet2!O48,"",Worksheet2!P48,"")</f>
        <v/>
      </c>
      <c r="N48" s="9" t="str">
        <f>CONCATENATE(Worksheet2!Q48,"",Worksheet2!R48,"",Worksheet2!S48,"",Worksheet2!T48,"")</f>
        <v/>
      </c>
      <c r="O48" s="13">
        <f>Worksheet2!U48</f>
        <v>0</v>
      </c>
      <c r="P48" s="9" t="str">
        <f>CONCATENATE(Worksheet2!V48,"",Worksheet2!W48,"",Worksheet2!X48,"",Worksheet2!Y48,"")</f>
        <v/>
      </c>
      <c r="Q48" s="9" t="str">
        <f>CONCATENATE(Worksheet2!Z48,"",Worksheet2!AA48,"",Worksheet2!AB48,"",Worksheet2!AC48,"")</f>
        <v/>
      </c>
      <c r="R48" s="13">
        <f>Worksheet2!AD48</f>
        <v>0</v>
      </c>
      <c r="S48" s="7">
        <f>Worksheet2!AE48</f>
        <v>0</v>
      </c>
      <c r="T48" s="9" t="str">
        <f>CONCATENATE(Worksheet2!AF48,"",Worksheet2!AG48,"",Worksheet2!AH48,"",Worksheet2!AI48,"")</f>
        <v/>
      </c>
      <c r="U48" s="10"/>
      <c r="V48" s="9"/>
      <c r="W48" s="10"/>
      <c r="X48" s="9"/>
      <c r="Y48" s="10"/>
      <c r="Z48" s="9"/>
      <c r="AA48" s="9">
        <f t="shared" si="0"/>
        <v>0</v>
      </c>
      <c r="AB48" s="14">
        <f>Worksheet2!AQ48</f>
        <v>0</v>
      </c>
      <c r="AC48" s="14">
        <f>Worksheet2!AR48</f>
        <v>0</v>
      </c>
      <c r="AD48" s="14" t="str">
        <f>CONCATENATE(Worksheet2!AS48,"",Worksheet2!AT48,"",)</f>
        <v/>
      </c>
      <c r="AE48" s="91">
        <f>Worksheet2!AU48</f>
        <v>0</v>
      </c>
      <c r="AF48" s="14">
        <f>Worksheet2!AV48</f>
        <v>0</v>
      </c>
      <c r="AG48" s="14">
        <f>Worksheet2!AW48</f>
        <v>0</v>
      </c>
      <c r="AH48" s="14">
        <f>Worksheet2!AX48</f>
        <v>0</v>
      </c>
      <c r="AI48" s="14">
        <f>Worksheet2!AY48</f>
        <v>0</v>
      </c>
      <c r="AJ48" s="14">
        <f>Worksheet2!AZ48</f>
        <v>0</v>
      </c>
      <c r="AK48" s="14">
        <f>Worksheet2!BA48</f>
        <v>0</v>
      </c>
      <c r="AL48" s="14">
        <f>Worksheet2!BB48</f>
        <v>0</v>
      </c>
      <c r="AM48" s="14">
        <f>Worksheet2!BC48</f>
        <v>0</v>
      </c>
      <c r="AN48" s="14">
        <f>Worksheet2!BD48</f>
        <v>0</v>
      </c>
      <c r="AO48" s="14">
        <f>Worksheet2!BE48</f>
        <v>0</v>
      </c>
      <c r="AP48" s="14">
        <f>Worksheet2!BF48</f>
        <v>0</v>
      </c>
      <c r="AQ48" s="14">
        <f>Worksheet2!BG48</f>
        <v>0</v>
      </c>
      <c r="AR48" s="14">
        <f>Worksheet2!BH48</f>
        <v>0</v>
      </c>
      <c r="AS48" s="8">
        <f>Worksheet2!BI48</f>
        <v>0</v>
      </c>
      <c r="AT48" s="14">
        <f>Worksheet2!BJ48</f>
        <v>0</v>
      </c>
      <c r="AU48" s="14">
        <f>Worksheet2!BK48</f>
        <v>0</v>
      </c>
      <c r="AV48" s="14">
        <f>Worksheet2!BL48</f>
        <v>0</v>
      </c>
      <c r="AW48" s="14">
        <f>Worksheet2!BM48</f>
        <v>0</v>
      </c>
    </row>
    <row r="49" spans="1:49">
      <c r="A49" s="9">
        <f>Worksheet2!A49</f>
        <v>0</v>
      </c>
      <c r="B49" s="9">
        <f>Worksheet2!B49</f>
        <v>0</v>
      </c>
      <c r="C49" s="9" t="str">
        <f>CONCATENATE(Worksheet2!C49,"",Worksheet2!D49,"",Worksheet2!E49,"",Worksheet2!F49,"")</f>
        <v/>
      </c>
      <c r="D49" s="9">
        <f>Worksheet2!G49</f>
        <v>0</v>
      </c>
      <c r="E49" s="9">
        <f>Worksheet2!H49</f>
        <v>0</v>
      </c>
      <c r="F49" s="9">
        <f>Worksheet2!I49</f>
        <v>0</v>
      </c>
      <c r="G49" s="9">
        <f>Worksheet2!J49</f>
        <v>0</v>
      </c>
      <c r="H49" s="9">
        <f>Worksheet2!K49</f>
        <v>0</v>
      </c>
      <c r="K49" s="17"/>
      <c r="L49" s="9">
        <f>Worksheet2!L49</f>
        <v>0</v>
      </c>
      <c r="M49" s="9" t="str">
        <f>CONCATENATE(Worksheet2!M49,"",Worksheet2!N49,"",Worksheet2!O49,"",Worksheet2!P49,"")</f>
        <v/>
      </c>
      <c r="N49" s="9" t="str">
        <f>CONCATENATE(Worksheet2!Q49,"",Worksheet2!R49,"",Worksheet2!S49,"",Worksheet2!T49,"")</f>
        <v/>
      </c>
      <c r="O49" s="13">
        <f>Worksheet2!U49</f>
        <v>0</v>
      </c>
      <c r="P49" s="9" t="str">
        <f>CONCATENATE(Worksheet2!V49,"",Worksheet2!W49,"",Worksheet2!X49,"",Worksheet2!Y49,"")</f>
        <v/>
      </c>
      <c r="Q49" s="9" t="str">
        <f>CONCATENATE(Worksheet2!Z49,"",Worksheet2!AA49,"",Worksheet2!AB49,"",Worksheet2!AC49,"")</f>
        <v/>
      </c>
      <c r="R49" s="13">
        <f>Worksheet2!AD49</f>
        <v>0</v>
      </c>
      <c r="S49" s="7">
        <f>Worksheet2!AE49</f>
        <v>0</v>
      </c>
      <c r="T49" s="9" t="str">
        <f>CONCATENATE(Worksheet2!AF49,"",Worksheet2!AG49,"",Worksheet2!AH49,"",Worksheet2!AI49,"")</f>
        <v/>
      </c>
      <c r="U49" s="10"/>
      <c r="V49" s="9"/>
      <c r="W49" s="10"/>
      <c r="X49" s="9"/>
      <c r="Y49" s="10"/>
      <c r="Z49" s="9"/>
      <c r="AA49" s="9">
        <f t="shared" si="0"/>
        <v>0</v>
      </c>
      <c r="AB49" s="14">
        <f>Worksheet2!AQ49</f>
        <v>0</v>
      </c>
      <c r="AC49" s="14">
        <f>Worksheet2!AR49</f>
        <v>0</v>
      </c>
      <c r="AD49" s="14" t="str">
        <f>CONCATENATE(Worksheet2!AS49,"",Worksheet2!AT49,"",)</f>
        <v/>
      </c>
      <c r="AE49" s="91">
        <f>Worksheet2!AU49</f>
        <v>0</v>
      </c>
      <c r="AF49" s="14">
        <f>Worksheet2!AV49</f>
        <v>0</v>
      </c>
      <c r="AG49" s="14">
        <f>Worksheet2!AW49</f>
        <v>0</v>
      </c>
      <c r="AH49" s="14">
        <f>Worksheet2!AX49</f>
        <v>0</v>
      </c>
      <c r="AI49" s="14">
        <f>Worksheet2!AY49</f>
        <v>0</v>
      </c>
      <c r="AJ49" s="14">
        <f>Worksheet2!AZ49</f>
        <v>0</v>
      </c>
      <c r="AK49" s="14">
        <f>Worksheet2!BA49</f>
        <v>0</v>
      </c>
      <c r="AL49" s="14">
        <f>Worksheet2!BB49</f>
        <v>0</v>
      </c>
      <c r="AM49" s="14">
        <f>Worksheet2!BC49</f>
        <v>0</v>
      </c>
      <c r="AN49" s="14">
        <f>Worksheet2!BD49</f>
        <v>0</v>
      </c>
      <c r="AO49" s="14">
        <f>Worksheet2!BE49</f>
        <v>0</v>
      </c>
      <c r="AP49" s="14">
        <f>Worksheet2!BF49</f>
        <v>0</v>
      </c>
      <c r="AQ49" s="14">
        <f>Worksheet2!BG49</f>
        <v>0</v>
      </c>
      <c r="AR49" s="14">
        <f>Worksheet2!BH49</f>
        <v>0</v>
      </c>
      <c r="AS49" s="8">
        <f>Worksheet2!BI49</f>
        <v>0</v>
      </c>
      <c r="AT49" s="14">
        <f>Worksheet2!BJ49</f>
        <v>0</v>
      </c>
      <c r="AU49" s="14">
        <f>Worksheet2!BK49</f>
        <v>0</v>
      </c>
      <c r="AV49" s="14">
        <f>Worksheet2!BL49</f>
        <v>0</v>
      </c>
      <c r="AW49" s="14">
        <f>Worksheet2!BM49</f>
        <v>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0"/>
  <sheetViews>
    <sheetView zoomScale="85" zoomScaleNormal="85" workbookViewId="0">
      <pane xSplit="1" ySplit="2" topLeftCell="AN3" activePane="bottomRight" state="frozen"/>
      <selection pane="topRight" activeCell="B1" sqref="B1"/>
      <selection pane="bottomLeft" activeCell="A3" sqref="A3"/>
      <selection pane="bottomRight" activeCell="BL11" sqref="BL11"/>
    </sheetView>
  </sheetViews>
  <sheetFormatPr defaultRowHeight="14.25" customHeight="1"/>
  <cols>
    <col min="1" max="1" width="12.28515625" style="47" bestFit="1" customWidth="1"/>
    <col min="2" max="2" width="10.28515625" style="47" bestFit="1" customWidth="1"/>
    <col min="3" max="3" width="14" style="72" customWidth="1"/>
    <col min="4" max="4" width="4.140625" style="48" customWidth="1"/>
    <col min="5" max="5" width="9.7109375" style="47" customWidth="1"/>
    <col min="6" max="6" width="4.140625" style="48" customWidth="1"/>
    <col min="7" max="7" width="24.7109375" style="72" customWidth="1"/>
    <col min="8" max="8" width="11" style="47" bestFit="1" customWidth="1"/>
    <col min="9" max="9" width="8.140625" style="47" bestFit="1" customWidth="1"/>
    <col min="10" max="10" width="12.7109375" style="47" bestFit="1" customWidth="1"/>
    <col min="11" max="11" width="8.140625" style="49" bestFit="1" customWidth="1"/>
    <col min="12" max="12" width="13.140625" style="47" bestFit="1" customWidth="1"/>
    <col min="13" max="13" width="12.85546875" style="48" customWidth="1"/>
    <col min="14" max="14" width="2.140625" style="48" customWidth="1"/>
    <col min="15" max="15" width="10.28515625" style="72" customWidth="1"/>
    <col min="16" max="16" width="2.140625" style="48" customWidth="1"/>
    <col min="17" max="17" width="12.85546875" style="48" customWidth="1"/>
    <col min="18" max="18" width="2.140625" style="48" customWidth="1"/>
    <col min="19" max="19" width="10.28515625" style="72" customWidth="1"/>
    <col min="20" max="20" width="2.140625" style="48" customWidth="1"/>
    <col min="21" max="21" width="5.7109375" style="65" customWidth="1"/>
    <col min="22" max="22" width="12.85546875" style="66" customWidth="1"/>
    <col min="23" max="23" width="2.140625" style="66" customWidth="1"/>
    <col min="24" max="24" width="10.28515625" style="74" customWidth="1"/>
    <col min="25" max="25" width="2.140625" style="66" customWidth="1"/>
    <col min="26" max="26" width="12.85546875" style="66" customWidth="1"/>
    <col min="27" max="27" width="2.140625" style="66" customWidth="1"/>
    <col min="28" max="28" width="10.28515625" style="74" customWidth="1"/>
    <col min="29" max="29" width="2.140625" style="66" customWidth="1"/>
    <col min="30" max="30" width="5.7109375" style="63" customWidth="1"/>
    <col min="31" max="31" width="11.140625" style="61" customWidth="1"/>
    <col min="32" max="32" width="8.85546875" style="61" customWidth="1"/>
    <col min="33" max="33" width="2.140625" style="48" customWidth="1"/>
    <col min="34" max="34" width="8.85546875" style="71" customWidth="1"/>
    <col min="35" max="35" width="2.140625" style="48" customWidth="1"/>
    <col min="36" max="36" width="5.28515625" style="61" customWidth="1"/>
    <col min="37" max="39" width="5.28515625" style="62" customWidth="1"/>
    <col min="40" max="40" width="5.28515625" style="61" customWidth="1"/>
    <col min="41" max="41" width="11" style="61" customWidth="1"/>
    <col min="42" max="42" width="8.140625" style="67" bestFit="1" customWidth="1"/>
    <col min="43" max="43" width="8.140625" style="85" bestFit="1" customWidth="1"/>
    <col min="44" max="44" width="6" style="64" bestFit="1" customWidth="1"/>
    <col min="45" max="45" width="10.28515625" style="65" bestFit="1" customWidth="1"/>
    <col min="46" max="46" width="4" style="68" customWidth="1"/>
    <col min="47" max="47" width="6" style="85" bestFit="1" customWidth="1"/>
    <col min="48" max="48" width="8.140625" style="65" bestFit="1" customWidth="1"/>
    <col min="49" max="49" width="10.28515625" style="88" bestFit="1" customWidth="1"/>
    <col min="50" max="50" width="10.28515625" style="90" bestFit="1" customWidth="1"/>
    <col min="51" max="51" width="12.28515625" style="89" bestFit="1" customWidth="1"/>
    <col min="52" max="52" width="6" style="63" bestFit="1" customWidth="1"/>
    <col min="53" max="53" width="15.140625" style="63" bestFit="1" customWidth="1"/>
    <col min="54" max="54" width="8.140625" style="63" bestFit="1" customWidth="1"/>
    <col min="55" max="55" width="8.140625" style="47" bestFit="1" customWidth="1"/>
    <col min="56" max="56" width="14.140625" style="47" bestFit="1" customWidth="1"/>
    <col min="57" max="57" width="10.28515625" style="47" bestFit="1" customWidth="1"/>
    <col min="58" max="58" width="15.140625" style="69" bestFit="1" customWidth="1"/>
    <col min="59" max="59" width="20" style="47" bestFit="1" customWidth="1"/>
    <col min="60" max="60" width="15.140625" style="47" bestFit="1" customWidth="1"/>
    <col min="61" max="61" width="6.85546875" style="60" bestFit="1" customWidth="1"/>
    <col min="62" max="63" width="11.42578125" style="48" bestFit="1" customWidth="1"/>
    <col min="64" max="64" width="13.85546875" style="47" bestFit="1" customWidth="1"/>
    <col min="65" max="65" width="10.28515625" style="47" bestFit="1" customWidth="1"/>
    <col min="66" max="16384" width="9.140625" style="47"/>
  </cols>
  <sheetData>
    <row r="1" spans="1:65" ht="14.25" customHeight="1">
      <c r="A1" s="75" t="s">
        <v>0</v>
      </c>
      <c r="B1" s="75" t="s">
        <v>1</v>
      </c>
      <c r="C1" s="76" t="s">
        <v>1102</v>
      </c>
      <c r="D1" s="77" t="s">
        <v>1076</v>
      </c>
      <c r="E1" s="75" t="s">
        <v>1077</v>
      </c>
      <c r="F1" s="77" t="s">
        <v>1078</v>
      </c>
      <c r="G1" s="76" t="s">
        <v>1101</v>
      </c>
      <c r="H1" s="75" t="s">
        <v>181</v>
      </c>
      <c r="I1" s="75" t="s">
        <v>3</v>
      </c>
      <c r="J1" s="75" t="s">
        <v>182</v>
      </c>
      <c r="K1" s="78" t="s">
        <v>183</v>
      </c>
      <c r="L1" s="75" t="s">
        <v>184</v>
      </c>
      <c r="M1" s="77" t="s">
        <v>185</v>
      </c>
      <c r="N1" s="77" t="s">
        <v>1079</v>
      </c>
      <c r="O1" s="76" t="s">
        <v>1091</v>
      </c>
      <c r="P1" s="77" t="s">
        <v>1080</v>
      </c>
      <c r="Q1" s="77" t="s">
        <v>186</v>
      </c>
      <c r="R1" s="77" t="s">
        <v>1081</v>
      </c>
      <c r="S1" s="76" t="s">
        <v>1094</v>
      </c>
      <c r="T1" s="77" t="s">
        <v>1082</v>
      </c>
      <c r="U1" s="75" t="s">
        <v>4</v>
      </c>
      <c r="V1" s="77" t="s">
        <v>187</v>
      </c>
      <c r="W1" s="77" t="s">
        <v>1083</v>
      </c>
      <c r="X1" s="76" t="s">
        <v>1095</v>
      </c>
      <c r="Y1" s="77" t="s">
        <v>1084</v>
      </c>
      <c r="Z1" s="77" t="s">
        <v>188</v>
      </c>
      <c r="AA1" s="77" t="s">
        <v>1085</v>
      </c>
      <c r="AB1" s="76" t="s">
        <v>1096</v>
      </c>
      <c r="AC1" s="77" t="s">
        <v>1086</v>
      </c>
      <c r="AD1" s="75" t="s">
        <v>5</v>
      </c>
      <c r="AE1" s="77" t="s">
        <v>6</v>
      </c>
      <c r="AF1" s="77" t="s">
        <v>189</v>
      </c>
      <c r="AG1" s="77" t="s">
        <v>1081</v>
      </c>
      <c r="AH1" s="79" t="s">
        <v>1097</v>
      </c>
      <c r="AI1" s="77" t="s">
        <v>1082</v>
      </c>
      <c r="AJ1" s="77" t="s">
        <v>7</v>
      </c>
      <c r="AK1" s="77" t="s">
        <v>8</v>
      </c>
      <c r="AL1" s="77" t="s">
        <v>9</v>
      </c>
      <c r="AM1" s="77" t="s">
        <v>10</v>
      </c>
      <c r="AN1" s="77" t="s">
        <v>11</v>
      </c>
      <c r="AO1" s="77" t="s">
        <v>12</v>
      </c>
      <c r="AP1" s="77" t="s">
        <v>190</v>
      </c>
      <c r="AQ1" s="84" t="s">
        <v>13</v>
      </c>
      <c r="AR1" s="80" t="s">
        <v>206</v>
      </c>
      <c r="AS1" s="81" t="s">
        <v>15</v>
      </c>
      <c r="AT1" s="82" t="s">
        <v>15</v>
      </c>
      <c r="AU1" s="84" t="s">
        <v>191</v>
      </c>
      <c r="AV1" s="81" t="s">
        <v>192</v>
      </c>
      <c r="AW1" s="86" t="s">
        <v>16</v>
      </c>
      <c r="AX1" s="84" t="s">
        <v>193</v>
      </c>
      <c r="AY1" s="87" t="s">
        <v>194</v>
      </c>
      <c r="AZ1" s="75" t="s">
        <v>195</v>
      </c>
      <c r="BA1" s="75" t="s">
        <v>196</v>
      </c>
      <c r="BB1" s="75" t="s">
        <v>197</v>
      </c>
      <c r="BC1" s="75" t="s">
        <v>198</v>
      </c>
      <c r="BD1" s="75" t="s">
        <v>199</v>
      </c>
      <c r="BE1" s="75" t="s">
        <v>17</v>
      </c>
      <c r="BF1" s="79" t="s">
        <v>1100</v>
      </c>
      <c r="BG1" s="75" t="s">
        <v>19</v>
      </c>
      <c r="BH1" s="75" t="s">
        <v>20</v>
      </c>
      <c r="BI1" s="83" t="s">
        <v>21</v>
      </c>
      <c r="BJ1" s="77" t="s">
        <v>22</v>
      </c>
      <c r="BK1" s="77" t="s">
        <v>23</v>
      </c>
      <c r="BL1" s="75" t="s">
        <v>24</v>
      </c>
      <c r="BM1" s="75" t="s">
        <v>200</v>
      </c>
    </row>
    <row r="2" spans="1:65" ht="14.25" customHeight="1">
      <c r="A2" s="47">
        <v>190224901</v>
      </c>
      <c r="B2" s="47" t="s">
        <v>252</v>
      </c>
      <c r="C2" s="72" t="s">
        <v>1103</v>
      </c>
      <c r="D2" s="48" t="s">
        <v>412</v>
      </c>
      <c r="E2" s="47" t="s">
        <v>1104</v>
      </c>
      <c r="F2" s="48" t="s">
        <v>413</v>
      </c>
      <c r="G2" s="72" t="s">
        <v>1105</v>
      </c>
      <c r="H2" s="47">
        <v>88800000</v>
      </c>
      <c r="I2" s="47">
        <v>21670</v>
      </c>
      <c r="J2" s="47">
        <v>6970</v>
      </c>
      <c r="M2" s="48" t="str">
        <f>INDEX(list!$E$2:$E$78,MATCH(O2,list!$F$2:$F$78,0))</f>
        <v>토쿄메트로 긴자센</v>
      </c>
      <c r="N2" s="48" t="s">
        <v>202</v>
      </c>
      <c r="O2" s="72" t="s">
        <v>1106</v>
      </c>
      <c r="P2" s="48" t="s">
        <v>203</v>
      </c>
      <c r="Q2" s="50" t="str">
        <f>INDEX(list!$I$2:$I$1000,MATCH(S2,list!$J$2:$J$1000,0))</f>
        <v>아오야마잇쵸메</v>
      </c>
      <c r="R2" s="48" t="s">
        <v>202</v>
      </c>
      <c r="S2" s="73" t="s">
        <v>1107</v>
      </c>
      <c r="T2" s="48" t="s">
        <v>203</v>
      </c>
      <c r="U2" s="51" t="s">
        <v>1113</v>
      </c>
      <c r="V2" s="48" t="str">
        <f>INDEX(list!$E$2:$E$78,MATCH(X2,list!$F$2:$F$78,0))</f>
        <v>토쿄메트로 치요다센</v>
      </c>
      <c r="W2" s="48" t="s">
        <v>202</v>
      </c>
      <c r="X2" s="72" t="s">
        <v>1114</v>
      </c>
      <c r="Y2" s="48" t="s">
        <v>203</v>
      </c>
      <c r="Z2" s="50" t="str">
        <f>INDEX(list!$I$2:$I$1000,MATCH(AB2,list!$J$2:$J$1000,0))</f>
        <v>노키자카</v>
      </c>
      <c r="AA2" s="48" t="s">
        <v>202</v>
      </c>
      <c r="AB2" s="73" t="s">
        <v>1115</v>
      </c>
      <c r="AC2" s="48" t="s">
        <v>203</v>
      </c>
      <c r="AD2" s="51" t="s">
        <v>256</v>
      </c>
      <c r="AE2" s="52" t="s">
        <v>204</v>
      </c>
      <c r="AF2" s="52" t="str">
        <f>INDEX(list!$B$2:$B$63,MATCH(AH2,list!$C$2:$C$63,0))</f>
        <v>미나토구</v>
      </c>
      <c r="AG2" s="48" t="s">
        <v>202</v>
      </c>
      <c r="AH2" s="70" t="s">
        <v>1116</v>
      </c>
      <c r="AI2" s="48" t="s">
        <v>203</v>
      </c>
      <c r="AJ2" s="52"/>
      <c r="AK2" s="54"/>
      <c r="AL2" s="54"/>
      <c r="AM2" s="54"/>
      <c r="AN2" s="52"/>
      <c r="AO2" s="54"/>
      <c r="AP2" s="52" t="str">
        <f>G2</f>
        <v>東京都港区赤坂8丁目</v>
      </c>
      <c r="AQ2" s="55" t="s">
        <v>1117</v>
      </c>
      <c r="AR2" s="56">
        <v>45.01</v>
      </c>
      <c r="AS2" s="51" t="s">
        <v>1118</v>
      </c>
      <c r="AT2" s="57" t="s">
        <v>1075</v>
      </c>
      <c r="AU2" s="53">
        <v>17</v>
      </c>
      <c r="AV2" s="51" t="s">
        <v>1119</v>
      </c>
      <c r="AW2" s="51" t="s">
        <v>380</v>
      </c>
      <c r="AX2" s="55" t="s">
        <v>205</v>
      </c>
      <c r="AY2" s="58">
        <v>1297.07</v>
      </c>
      <c r="AZ2" s="55"/>
      <c r="BA2" s="53"/>
      <c r="BB2" s="47" t="s">
        <v>366</v>
      </c>
      <c r="BC2" s="47" t="s">
        <v>366</v>
      </c>
      <c r="BE2" s="59" t="s">
        <v>1169</v>
      </c>
      <c r="BF2" s="69" t="s">
        <v>1121</v>
      </c>
      <c r="BG2" s="47" t="s">
        <v>1122</v>
      </c>
      <c r="BH2" s="47" t="s">
        <v>1123</v>
      </c>
      <c r="BM2" s="47" t="s">
        <v>201</v>
      </c>
    </row>
    <row r="3" spans="1:65" ht="14.25" customHeight="1">
      <c r="A3" s="47">
        <v>190224902</v>
      </c>
      <c r="B3" s="47" t="s">
        <v>252</v>
      </c>
      <c r="C3" s="72" t="s">
        <v>1124</v>
      </c>
      <c r="D3" s="48" t="s">
        <v>412</v>
      </c>
      <c r="E3" s="47" t="s">
        <v>1125</v>
      </c>
      <c r="F3" s="48" t="s">
        <v>413</v>
      </c>
      <c r="G3" s="72" t="s">
        <v>1126</v>
      </c>
      <c r="H3" s="47">
        <v>93800000</v>
      </c>
      <c r="I3" s="47">
        <v>17700</v>
      </c>
      <c r="J3" s="47">
        <v>7850</v>
      </c>
      <c r="M3" s="48" t="str">
        <f>INDEX(list!$E$2:$E$78,MATCH(O3,list!$F$2:$F$78,0))</f>
        <v>토쿄메트로 긴자센</v>
      </c>
      <c r="N3" s="48" t="s">
        <v>202</v>
      </c>
      <c r="O3" s="72" t="s">
        <v>1106</v>
      </c>
      <c r="P3" s="48" t="s">
        <v>203</v>
      </c>
      <c r="Q3" s="50" t="str">
        <f>INDEX(list!$I$2:$I$1000,MATCH(S3,list!$J$2:$J$1000,0))</f>
        <v>가이엔마에</v>
      </c>
      <c r="R3" s="48" t="s">
        <v>202</v>
      </c>
      <c r="S3" s="73" t="s">
        <v>1127</v>
      </c>
      <c r="T3" s="48" t="s">
        <v>203</v>
      </c>
      <c r="U3" s="51" t="s">
        <v>257</v>
      </c>
      <c r="V3" s="48" t="str">
        <f>INDEX(list!$E$2:$E$78,MATCH(X3,list!$F$2:$F$78,0))</f>
        <v>토쿄메트로 치요다센</v>
      </c>
      <c r="W3" s="48" t="s">
        <v>202</v>
      </c>
      <c r="X3" s="72" t="s">
        <v>1114</v>
      </c>
      <c r="Y3" s="48" t="s">
        <v>203</v>
      </c>
      <c r="Z3" s="50" t="str">
        <f>INDEX(list!$I$2:$I$1000,MATCH(AB3,list!$J$2:$J$1000,0))</f>
        <v>노키자카</v>
      </c>
      <c r="AA3" s="48" t="s">
        <v>202</v>
      </c>
      <c r="AB3" s="73" t="s">
        <v>1115</v>
      </c>
      <c r="AC3" s="48" t="s">
        <v>203</v>
      </c>
      <c r="AD3" s="51" t="s">
        <v>1129</v>
      </c>
      <c r="AE3" s="52" t="s">
        <v>204</v>
      </c>
      <c r="AF3" s="52" t="str">
        <f>INDEX(list!$B$2:$B$63,MATCH(AH3,list!$C$2:$C$63,0))</f>
        <v>미나토구</v>
      </c>
      <c r="AG3" s="48" t="s">
        <v>202</v>
      </c>
      <c r="AH3" s="70" t="s">
        <v>1116</v>
      </c>
      <c r="AI3" s="48" t="s">
        <v>203</v>
      </c>
      <c r="AP3" s="52" t="str">
        <f t="shared" ref="AP3:AP34" si="0">G3</f>
        <v>東京都港区南青山4-2-12</v>
      </c>
      <c r="AQ3" s="85" t="s">
        <v>1130</v>
      </c>
      <c r="AR3" s="64">
        <v>62.74</v>
      </c>
      <c r="AS3" s="51" t="s">
        <v>1118</v>
      </c>
      <c r="AT3" s="57" t="s">
        <v>1075</v>
      </c>
      <c r="AU3" s="85">
        <v>4</v>
      </c>
      <c r="AV3" s="65" t="s">
        <v>1131</v>
      </c>
      <c r="AW3" s="88" t="s">
        <v>1132</v>
      </c>
      <c r="AX3" s="55" t="s">
        <v>205</v>
      </c>
      <c r="AY3" s="89">
        <v>3405.52</v>
      </c>
      <c r="AZ3" s="55"/>
      <c r="BA3" s="53"/>
      <c r="BB3" s="47" t="s">
        <v>366</v>
      </c>
      <c r="BC3" s="47" t="s">
        <v>366</v>
      </c>
      <c r="BE3" s="59" t="s">
        <v>1170</v>
      </c>
      <c r="BF3" s="69" t="s">
        <v>1121</v>
      </c>
      <c r="BG3" s="47" t="s">
        <v>1122</v>
      </c>
      <c r="BH3" s="47" t="s">
        <v>1123</v>
      </c>
      <c r="BM3" s="47" t="s">
        <v>25</v>
      </c>
    </row>
    <row r="4" spans="1:65" ht="14.25" customHeight="1">
      <c r="A4" s="47">
        <v>190224903</v>
      </c>
      <c r="B4" s="47" t="s">
        <v>252</v>
      </c>
      <c r="C4" s="72" t="s">
        <v>1133</v>
      </c>
      <c r="D4" s="48" t="s">
        <v>412</v>
      </c>
      <c r="E4" s="47" t="s">
        <v>1134</v>
      </c>
      <c r="F4" s="48" t="s">
        <v>413</v>
      </c>
      <c r="G4" s="72" t="s">
        <v>1135</v>
      </c>
      <c r="H4" s="47">
        <v>138000000</v>
      </c>
      <c r="I4" s="47">
        <v>17400</v>
      </c>
      <c r="J4" s="47">
        <v>5400</v>
      </c>
      <c r="M4" s="48" t="str">
        <f>INDEX(list!$E$2:$E$78,MATCH(O4,list!$F$2:$F$78,0))</f>
        <v>토쿄메트로 한죠몬센</v>
      </c>
      <c r="N4" s="48" t="s">
        <v>202</v>
      </c>
      <c r="O4" s="72" t="s">
        <v>1136</v>
      </c>
      <c r="P4" s="48" t="s">
        <v>203</v>
      </c>
      <c r="Q4" s="50" t="str">
        <f>INDEX(list!$I$2:$I$1000,MATCH(S4,list!$J$2:$J$1000,0))</f>
        <v>오모테산도</v>
      </c>
      <c r="R4" s="48" t="s">
        <v>202</v>
      </c>
      <c r="S4" s="73" t="s">
        <v>1137</v>
      </c>
      <c r="T4" s="48" t="s">
        <v>203</v>
      </c>
      <c r="U4" s="51" t="s">
        <v>416</v>
      </c>
      <c r="V4" s="48"/>
      <c r="W4" s="48"/>
      <c r="X4" s="72"/>
      <c r="Y4" s="48"/>
      <c r="Z4" s="50"/>
      <c r="AA4" s="48"/>
      <c r="AB4" s="73"/>
      <c r="AC4" s="48"/>
      <c r="AD4" s="51"/>
      <c r="AE4" s="52" t="s">
        <v>204</v>
      </c>
      <c r="AF4" s="52" t="str">
        <f>INDEX(list!$B$2:$B$63,MATCH(AH4,list!$C$2:$C$63,0))</f>
        <v>시부야구</v>
      </c>
      <c r="AG4" s="48" t="s">
        <v>202</v>
      </c>
      <c r="AH4" s="70" t="s">
        <v>1138</v>
      </c>
      <c r="AI4" s="48" t="s">
        <v>203</v>
      </c>
      <c r="AP4" s="52" t="str">
        <f t="shared" si="0"/>
        <v>東京都渋谷区神宮前3-5-6</v>
      </c>
      <c r="AQ4" s="85" t="s">
        <v>1130</v>
      </c>
      <c r="AR4" s="64">
        <v>60.04</v>
      </c>
      <c r="AS4" s="51" t="s">
        <v>1118</v>
      </c>
      <c r="AT4" s="57" t="s">
        <v>1075</v>
      </c>
      <c r="AU4" s="85">
        <v>2</v>
      </c>
      <c r="AV4" s="65" t="s">
        <v>1139</v>
      </c>
      <c r="AW4" s="88" t="s">
        <v>1140</v>
      </c>
      <c r="AX4" s="55" t="s">
        <v>205</v>
      </c>
      <c r="AY4" s="89">
        <v>630.27</v>
      </c>
      <c r="AZ4" s="55"/>
      <c r="BA4" s="53"/>
      <c r="BB4" s="47" t="s">
        <v>366</v>
      </c>
      <c r="BC4" s="47" t="s">
        <v>366</v>
      </c>
      <c r="BE4" s="59" t="s">
        <v>1171</v>
      </c>
      <c r="BF4" s="69" t="s">
        <v>1141</v>
      </c>
      <c r="BG4" s="47" t="s">
        <v>1142</v>
      </c>
      <c r="BH4" s="47" t="s">
        <v>1143</v>
      </c>
      <c r="BM4" s="47" t="s">
        <v>25</v>
      </c>
    </row>
    <row r="5" spans="1:65" ht="14.25" customHeight="1">
      <c r="A5" s="47">
        <v>190224904</v>
      </c>
      <c r="B5" s="47" t="s">
        <v>252</v>
      </c>
      <c r="C5" s="22" t="s">
        <v>1144</v>
      </c>
      <c r="D5" s="48" t="s">
        <v>412</v>
      </c>
      <c r="E5" s="47" t="s">
        <v>1145</v>
      </c>
      <c r="F5" s="48" t="s">
        <v>413</v>
      </c>
      <c r="G5" s="72" t="s">
        <v>1146</v>
      </c>
      <c r="H5" s="47">
        <v>84000000</v>
      </c>
      <c r="I5" s="47">
        <v>12380</v>
      </c>
      <c r="J5" s="47">
        <v>4500</v>
      </c>
      <c r="M5" s="48" t="str">
        <f>INDEX(list!$E$2:$E$78,MATCH(O5,list!$F$2:$F$78,0))</f>
        <v>JR야마노테센</v>
      </c>
      <c r="N5" s="48" t="s">
        <v>202</v>
      </c>
      <c r="O5" s="72" t="s">
        <v>414</v>
      </c>
      <c r="P5" s="48" t="s">
        <v>203</v>
      </c>
      <c r="Q5" s="50" t="str">
        <f>INDEX(list!$I$2:$I$1000,MATCH(S5,list!$J$2:$J$1000,0))</f>
        <v>시부야</v>
      </c>
      <c r="R5" s="48" t="s">
        <v>202</v>
      </c>
      <c r="S5" s="73" t="s">
        <v>1147</v>
      </c>
      <c r="T5" s="48" t="s">
        <v>203</v>
      </c>
      <c r="U5" s="51" t="s">
        <v>1148</v>
      </c>
      <c r="V5" s="48" t="str">
        <f>INDEX(list!$E$2:$E$78,MATCH(X5,list!$F$2:$F$78,0))</f>
        <v>토쿄메트로 긴자센</v>
      </c>
      <c r="W5" s="48" t="s">
        <v>202</v>
      </c>
      <c r="X5" s="72" t="s">
        <v>1149</v>
      </c>
      <c r="Y5" s="48" t="s">
        <v>203</v>
      </c>
      <c r="Z5" s="50" t="str">
        <f>INDEX(list!$I$2:$I$1000,MATCH(AB5,list!$J$2:$J$1000,0))</f>
        <v>오모테산도</v>
      </c>
      <c r="AA5" s="48" t="s">
        <v>202</v>
      </c>
      <c r="AB5" s="73" t="s">
        <v>1150</v>
      </c>
      <c r="AC5" s="48" t="s">
        <v>203</v>
      </c>
      <c r="AD5" s="51" t="s">
        <v>415</v>
      </c>
      <c r="AE5" s="52" t="s">
        <v>204</v>
      </c>
      <c r="AF5" s="52" t="str">
        <f>INDEX(list!$B$2:$B$63,MATCH(AH5,list!$C$2:$C$63,0))</f>
        <v>시부야구</v>
      </c>
      <c r="AG5" s="48" t="s">
        <v>202</v>
      </c>
      <c r="AH5" s="70" t="s">
        <v>1138</v>
      </c>
      <c r="AI5" s="48" t="s">
        <v>203</v>
      </c>
      <c r="AP5" s="52" t="str">
        <f t="shared" si="0"/>
        <v>東京都渋谷区渋谷1-19-18</v>
      </c>
      <c r="AQ5" s="85" t="s">
        <v>1151</v>
      </c>
      <c r="AR5" s="64">
        <v>45</v>
      </c>
      <c r="AS5" s="51" t="s">
        <v>1152</v>
      </c>
      <c r="AT5" s="57" t="s">
        <v>1075</v>
      </c>
      <c r="AU5" s="85">
        <v>6</v>
      </c>
      <c r="AV5" s="65" t="s">
        <v>1168</v>
      </c>
      <c r="AW5" s="88" t="s">
        <v>1153</v>
      </c>
      <c r="AX5" s="55" t="s">
        <v>205</v>
      </c>
      <c r="AY5" s="89">
        <v>6273.73</v>
      </c>
      <c r="AZ5" s="55"/>
      <c r="BA5" s="53"/>
      <c r="BB5" s="47" t="s">
        <v>366</v>
      </c>
      <c r="BC5" s="47" t="s">
        <v>366</v>
      </c>
      <c r="BE5" s="59" t="s">
        <v>1172</v>
      </c>
      <c r="BF5" s="69" t="s">
        <v>1121</v>
      </c>
      <c r="BG5" s="47" t="s">
        <v>1154</v>
      </c>
      <c r="BH5" s="47" t="s">
        <v>1155</v>
      </c>
      <c r="BM5" s="47" t="s">
        <v>25</v>
      </c>
    </row>
    <row r="6" spans="1:65" ht="14.25" customHeight="1">
      <c r="A6" s="47">
        <v>190224905</v>
      </c>
      <c r="B6" s="47" t="s">
        <v>252</v>
      </c>
      <c r="C6" s="72" t="s">
        <v>1156</v>
      </c>
      <c r="D6" s="48" t="s">
        <v>412</v>
      </c>
      <c r="E6" s="47" t="s">
        <v>1157</v>
      </c>
      <c r="F6" s="48" t="s">
        <v>413</v>
      </c>
      <c r="G6" s="72" t="s">
        <v>1158</v>
      </c>
      <c r="H6" s="47">
        <v>180000000</v>
      </c>
      <c r="I6" s="47">
        <v>26020</v>
      </c>
      <c r="J6" s="47">
        <v>10980</v>
      </c>
      <c r="M6" s="48" t="str">
        <f>INDEX(list!$E$2:$E$78,MATCH(O6,list!$F$2:$F$78,0))</f>
        <v>토쿄메트로 긴자센</v>
      </c>
      <c r="N6" s="48" t="s">
        <v>202</v>
      </c>
      <c r="O6" s="72" t="s">
        <v>1106</v>
      </c>
      <c r="P6" s="48" t="s">
        <v>203</v>
      </c>
      <c r="Q6" s="50" t="str">
        <f>INDEX(list!$I$2:$I$1000,MATCH(S6,list!$J$2:$J$1000,0))</f>
        <v>가이엔마에</v>
      </c>
      <c r="R6" s="48" t="s">
        <v>202</v>
      </c>
      <c r="S6" s="73" t="s">
        <v>1159</v>
      </c>
      <c r="T6" s="48" t="s">
        <v>203</v>
      </c>
      <c r="U6" s="51" t="s">
        <v>1129</v>
      </c>
      <c r="V6" s="48" t="str">
        <f>INDEX(list!$E$2:$E$78,MATCH(X6,list!$F$2:$F$78,0))</f>
        <v>토쿄메트로 후쿠토신센</v>
      </c>
      <c r="W6" s="48" t="s">
        <v>202</v>
      </c>
      <c r="X6" s="72" t="s">
        <v>1160</v>
      </c>
      <c r="Y6" s="48" t="s">
        <v>203</v>
      </c>
      <c r="Z6" s="50" t="str">
        <f>INDEX(list!$I$2:$I$1000,MATCH(AB6,list!$J$2:$J$1000,0))</f>
        <v>메이지진구마에</v>
      </c>
      <c r="AA6" s="48" t="s">
        <v>202</v>
      </c>
      <c r="AB6" s="73" t="s">
        <v>1161</v>
      </c>
      <c r="AC6" s="48" t="s">
        <v>203</v>
      </c>
      <c r="AD6" s="51" t="s">
        <v>1162</v>
      </c>
      <c r="AE6" s="52" t="s">
        <v>204</v>
      </c>
      <c r="AF6" s="52" t="str">
        <f>INDEX(list!$B$2:$B$63,MATCH(AH6,list!$C$2:$C$63,0))</f>
        <v>시부야구</v>
      </c>
      <c r="AG6" s="48" t="s">
        <v>202</v>
      </c>
      <c r="AH6" s="70" t="s">
        <v>1138</v>
      </c>
      <c r="AI6" s="48" t="s">
        <v>203</v>
      </c>
      <c r="AP6" s="52" t="str">
        <f t="shared" si="0"/>
        <v>東京都渋谷区神宮前3-37-1</v>
      </c>
      <c r="AQ6" s="55" t="s">
        <v>1163</v>
      </c>
      <c r="AR6" s="64">
        <v>81.34</v>
      </c>
      <c r="AS6" s="51" t="s">
        <v>1164</v>
      </c>
      <c r="AT6" s="57" t="s">
        <v>1075</v>
      </c>
      <c r="AU6" s="85">
        <v>17</v>
      </c>
      <c r="AV6" s="65" t="s">
        <v>1167</v>
      </c>
      <c r="AW6" s="88" t="s">
        <v>1165</v>
      </c>
      <c r="AX6" s="55" t="s">
        <v>205</v>
      </c>
      <c r="AY6" s="89">
        <v>5176.3999999999996</v>
      </c>
      <c r="AZ6" s="55"/>
      <c r="BA6" s="53"/>
      <c r="BB6" s="47" t="s">
        <v>366</v>
      </c>
      <c r="BC6" s="47" t="s">
        <v>366</v>
      </c>
      <c r="BE6" s="59" t="s">
        <v>1166</v>
      </c>
      <c r="BF6" s="69" t="s">
        <v>379</v>
      </c>
      <c r="BG6" s="47" t="str">
        <f>VLOOKUP($BF6,list!$L$2:$N$1000,2,FALSE)</f>
        <v>03-3392-3131</v>
      </c>
      <c r="BH6" s="47" t="str">
        <f>VLOOKUP($BF6,list!$L$2:$N$1000,3,FALSE)</f>
        <v>03-3398-7711</v>
      </c>
      <c r="BM6" s="47" t="s">
        <v>25</v>
      </c>
    </row>
    <row r="7" spans="1:65" ht="14.25" customHeight="1">
      <c r="A7" s="47">
        <v>190224906</v>
      </c>
      <c r="B7" s="47" t="s">
        <v>252</v>
      </c>
      <c r="C7" s="72" t="s">
        <v>1173</v>
      </c>
      <c r="D7" s="48" t="s">
        <v>412</v>
      </c>
      <c r="E7" s="47" t="s">
        <v>1174</v>
      </c>
      <c r="F7" s="48" t="s">
        <v>413</v>
      </c>
      <c r="G7" s="72" t="s">
        <v>1175</v>
      </c>
      <c r="H7" s="47">
        <v>79800000</v>
      </c>
      <c r="I7" s="47">
        <v>16400</v>
      </c>
      <c r="J7" s="47">
        <v>11900</v>
      </c>
      <c r="M7" s="48" t="str">
        <f>INDEX(list!$E$2:$E$78,MATCH(O7,list!$F$2:$F$78,0))</f>
        <v>토쿄메트로 긴자센</v>
      </c>
      <c r="N7" s="48" t="s">
        <v>202</v>
      </c>
      <c r="O7" s="72" t="s">
        <v>1149</v>
      </c>
      <c r="P7" s="48" t="s">
        <v>203</v>
      </c>
      <c r="Q7" s="50" t="str">
        <f>INDEX(list!$I$2:$I$1000,MATCH(S7,list!$J$2:$J$1000,0))</f>
        <v>오모테산도</v>
      </c>
      <c r="R7" s="48" t="s">
        <v>202</v>
      </c>
      <c r="S7" s="73" t="s">
        <v>1137</v>
      </c>
      <c r="T7" s="48" t="s">
        <v>203</v>
      </c>
      <c r="U7" s="51" t="s">
        <v>1129</v>
      </c>
      <c r="V7" s="48" t="str">
        <f>INDEX(list!$E$2:$E$78,MATCH(X7,list!$F$2:$F$78,0))</f>
        <v>JR야마노테센</v>
      </c>
      <c r="W7" s="48" t="s">
        <v>202</v>
      </c>
      <c r="X7" s="72" t="s">
        <v>254</v>
      </c>
      <c r="Y7" s="48" t="s">
        <v>203</v>
      </c>
      <c r="Z7" s="50" t="str">
        <f>INDEX(list!$I$2:$I$1000,MATCH(AB7,list!$J$2:$J$1000,0))</f>
        <v>시부야</v>
      </c>
      <c r="AA7" s="48" t="s">
        <v>202</v>
      </c>
      <c r="AB7" s="73" t="s">
        <v>1147</v>
      </c>
      <c r="AC7" s="48" t="s">
        <v>203</v>
      </c>
      <c r="AD7" s="51" t="s">
        <v>257</v>
      </c>
      <c r="AE7" s="52" t="s">
        <v>204</v>
      </c>
      <c r="AF7" s="52" t="str">
        <f>INDEX(list!$B$2:$B$63,MATCH(AH7,list!$C$2:$C$63,0))</f>
        <v>시부야구</v>
      </c>
      <c r="AG7" s="48" t="s">
        <v>202</v>
      </c>
      <c r="AH7" s="70" t="s">
        <v>1138</v>
      </c>
      <c r="AI7" s="48" t="s">
        <v>203</v>
      </c>
      <c r="AP7" s="52" t="str">
        <f t="shared" si="0"/>
        <v>東京都渋谷区渋谷2-2-11</v>
      </c>
      <c r="AQ7" s="85" t="s">
        <v>1176</v>
      </c>
      <c r="AR7" s="64">
        <v>60.48</v>
      </c>
      <c r="AS7" s="51" t="s">
        <v>1177</v>
      </c>
      <c r="AT7" s="57" t="s">
        <v>1075</v>
      </c>
      <c r="AU7" s="85">
        <v>5</v>
      </c>
      <c r="AV7" s="65" t="s">
        <v>1178</v>
      </c>
      <c r="AW7" s="88" t="s">
        <v>1179</v>
      </c>
      <c r="AX7" s="55" t="s">
        <v>205</v>
      </c>
      <c r="AY7" s="89">
        <v>622.47</v>
      </c>
      <c r="AZ7" s="55"/>
      <c r="BA7" s="53"/>
      <c r="BB7" s="47" t="s">
        <v>366</v>
      </c>
      <c r="BC7" s="47" t="s">
        <v>366</v>
      </c>
      <c r="BE7" s="59" t="s">
        <v>1388</v>
      </c>
      <c r="BF7" s="69" t="s">
        <v>1121</v>
      </c>
      <c r="BG7" s="47" t="s">
        <v>1122</v>
      </c>
      <c r="BH7" s="47" t="s">
        <v>1123</v>
      </c>
      <c r="BM7" s="47" t="s">
        <v>25</v>
      </c>
    </row>
    <row r="8" spans="1:65" ht="14.25" customHeight="1">
      <c r="A8" s="47">
        <v>190224907</v>
      </c>
      <c r="B8" s="47" t="s">
        <v>252</v>
      </c>
      <c r="C8" s="72" t="s">
        <v>1180</v>
      </c>
      <c r="D8" s="48" t="s">
        <v>412</v>
      </c>
      <c r="E8" s="47" t="s">
        <v>1181</v>
      </c>
      <c r="F8" s="48" t="s">
        <v>413</v>
      </c>
      <c r="G8" s="72" t="s">
        <v>1182</v>
      </c>
      <c r="H8" s="47">
        <v>104500000</v>
      </c>
      <c r="I8" s="47">
        <v>16700</v>
      </c>
      <c r="J8" s="47">
        <v>6500</v>
      </c>
      <c r="M8" s="48" t="str">
        <f>INDEX(list!$E$2:$E$78,MATCH(O8,list!$F$2:$F$78,0))</f>
        <v>토쿄메트로 긴자센</v>
      </c>
      <c r="N8" s="48" t="s">
        <v>202</v>
      </c>
      <c r="O8" s="72" t="s">
        <v>1149</v>
      </c>
      <c r="P8" s="48" t="s">
        <v>203</v>
      </c>
      <c r="Q8" s="50" t="str">
        <f>INDEX(list!$I$2:$I$1000,MATCH(S8,list!$J$2:$J$1000,0))</f>
        <v>아오야마잇쵸메</v>
      </c>
      <c r="R8" s="48" t="s">
        <v>202</v>
      </c>
      <c r="S8" s="73" t="s">
        <v>1107</v>
      </c>
      <c r="T8" s="48" t="s">
        <v>203</v>
      </c>
      <c r="U8" s="51" t="s">
        <v>1193</v>
      </c>
      <c r="V8" s="48" t="str">
        <f>INDEX(list!$E$2:$E$78,MATCH(X8,list!$F$2:$F$78,0))</f>
        <v>토쿄메트로 긴자센</v>
      </c>
      <c r="W8" s="48" t="s">
        <v>202</v>
      </c>
      <c r="X8" s="72" t="s">
        <v>1106</v>
      </c>
      <c r="Y8" s="48" t="s">
        <v>203</v>
      </c>
      <c r="Z8" s="50" t="str">
        <f>INDEX(list!$I$2:$I$1000,MATCH(AB8,list!$J$2:$J$1000,0))</f>
        <v>가이엔마에</v>
      </c>
      <c r="AA8" s="48" t="s">
        <v>202</v>
      </c>
      <c r="AB8" s="73" t="s">
        <v>1183</v>
      </c>
      <c r="AC8" s="48" t="s">
        <v>203</v>
      </c>
      <c r="AD8" s="51" t="s">
        <v>1129</v>
      </c>
      <c r="AE8" s="52" t="s">
        <v>204</v>
      </c>
      <c r="AF8" s="52" t="str">
        <f>INDEX(list!$B$2:$B$63,MATCH(AH8,list!$C$2:$C$63,0))</f>
        <v>미나토구</v>
      </c>
      <c r="AG8" s="48" t="s">
        <v>202</v>
      </c>
      <c r="AH8" s="70" t="s">
        <v>1184</v>
      </c>
      <c r="AI8" s="48" t="s">
        <v>203</v>
      </c>
      <c r="AP8" s="52" t="str">
        <f t="shared" si="0"/>
        <v>東京都渋谷区青山2-7-22</v>
      </c>
      <c r="AQ8" s="85" t="s">
        <v>1176</v>
      </c>
      <c r="AR8" s="64">
        <v>72.77</v>
      </c>
      <c r="AS8" s="51" t="s">
        <v>1118</v>
      </c>
      <c r="AT8" s="57" t="s">
        <v>1075</v>
      </c>
      <c r="AU8" s="85" t="s">
        <v>1185</v>
      </c>
      <c r="AV8" s="65" t="s">
        <v>1186</v>
      </c>
      <c r="AW8" s="88" t="s">
        <v>1187</v>
      </c>
      <c r="AX8" s="55" t="s">
        <v>205</v>
      </c>
      <c r="AY8" s="89">
        <v>726.23</v>
      </c>
      <c r="AZ8" s="55"/>
      <c r="BA8" s="53"/>
      <c r="BB8" s="47" t="s">
        <v>366</v>
      </c>
      <c r="BC8" s="47" t="s">
        <v>1188</v>
      </c>
      <c r="BE8" s="59" t="s">
        <v>1189</v>
      </c>
      <c r="BF8" s="69" t="s">
        <v>1121</v>
      </c>
      <c r="BG8" s="47" t="s">
        <v>1122</v>
      </c>
      <c r="BH8" s="47" t="s">
        <v>1123</v>
      </c>
      <c r="BM8" s="47" t="s">
        <v>25</v>
      </c>
    </row>
    <row r="9" spans="1:65" ht="14.25" customHeight="1">
      <c r="A9" s="47">
        <v>190224908</v>
      </c>
      <c r="B9" s="47" t="s">
        <v>252</v>
      </c>
      <c r="C9" s="72" t="s">
        <v>1190</v>
      </c>
      <c r="D9" s="48" t="s">
        <v>412</v>
      </c>
      <c r="E9" s="47" t="s">
        <v>1191</v>
      </c>
      <c r="F9" s="48" t="s">
        <v>413</v>
      </c>
      <c r="G9" s="72" t="s">
        <v>1192</v>
      </c>
      <c r="H9" s="47">
        <v>66800000</v>
      </c>
      <c r="I9" s="47">
        <v>1380</v>
      </c>
      <c r="J9" s="47">
        <v>10250</v>
      </c>
      <c r="M9" s="48" t="str">
        <f>INDEX(list!$E$2:$E$78,MATCH(O9,list!$F$2:$F$78,0))</f>
        <v>토쿄메트로 긴자센</v>
      </c>
      <c r="N9" s="48" t="s">
        <v>202</v>
      </c>
      <c r="O9" s="72" t="s">
        <v>1149</v>
      </c>
      <c r="P9" s="48" t="s">
        <v>203</v>
      </c>
      <c r="Q9" s="50" t="str">
        <f>INDEX(list!$I$2:$I$1000,MATCH(S9,list!$J$2:$J$1000,0))</f>
        <v>오모테산도</v>
      </c>
      <c r="R9" s="48" t="s">
        <v>202</v>
      </c>
      <c r="S9" s="73" t="s">
        <v>1137</v>
      </c>
      <c r="T9" s="48" t="s">
        <v>203</v>
      </c>
      <c r="U9" s="51" t="s">
        <v>370</v>
      </c>
      <c r="V9" s="48" t="str">
        <f>INDEX(list!$E$2:$E$78,MATCH(X9,list!$F$2:$F$78,0))</f>
        <v>JR야마노테센</v>
      </c>
      <c r="W9" s="48" t="s">
        <v>202</v>
      </c>
      <c r="X9" s="72" t="s">
        <v>254</v>
      </c>
      <c r="Y9" s="48" t="s">
        <v>203</v>
      </c>
      <c r="Z9" s="50" t="str">
        <f>INDEX(list!$I$2:$I$1000,MATCH(AB9,list!$J$2:$J$1000,0))</f>
        <v>시부야</v>
      </c>
      <c r="AA9" s="48" t="s">
        <v>202</v>
      </c>
      <c r="AB9" s="73" t="s">
        <v>1147</v>
      </c>
      <c r="AC9" s="48" t="s">
        <v>203</v>
      </c>
      <c r="AD9" s="51" t="s">
        <v>255</v>
      </c>
      <c r="AE9" s="52" t="s">
        <v>204</v>
      </c>
      <c r="AF9" s="52" t="str">
        <f>INDEX(list!$B$2:$B$63,MATCH(AH9,list!$C$2:$C$63,0))</f>
        <v>미나토구</v>
      </c>
      <c r="AG9" s="48" t="s">
        <v>202</v>
      </c>
      <c r="AH9" s="70" t="s">
        <v>1184</v>
      </c>
      <c r="AI9" s="48" t="s">
        <v>203</v>
      </c>
      <c r="AP9" s="52" t="str">
        <f t="shared" si="0"/>
        <v>東京都港区南青山6-10-9</v>
      </c>
      <c r="AQ9" s="85" t="s">
        <v>1117</v>
      </c>
      <c r="AR9" s="64">
        <v>61.25</v>
      </c>
      <c r="AS9" s="51" t="s">
        <v>1118</v>
      </c>
      <c r="AT9" s="57" t="s">
        <v>1075</v>
      </c>
      <c r="AU9" s="85">
        <v>5</v>
      </c>
      <c r="AV9" s="65" t="s">
        <v>1194</v>
      </c>
      <c r="AW9" s="88" t="s">
        <v>380</v>
      </c>
      <c r="AX9" s="55" t="s">
        <v>205</v>
      </c>
      <c r="AY9" s="89">
        <v>453.88</v>
      </c>
      <c r="AZ9" s="55"/>
      <c r="BA9" s="53"/>
      <c r="BB9" s="47" t="s">
        <v>366</v>
      </c>
      <c r="BC9" s="47" t="s">
        <v>366</v>
      </c>
      <c r="BE9" s="59" t="s">
        <v>1195</v>
      </c>
      <c r="BF9" s="69" t="s">
        <v>1121</v>
      </c>
      <c r="BG9" s="47" t="s">
        <v>1154</v>
      </c>
      <c r="BH9" s="47" t="s">
        <v>1155</v>
      </c>
      <c r="BM9" s="47" t="s">
        <v>25</v>
      </c>
    </row>
    <row r="10" spans="1:65" ht="14.25" customHeight="1">
      <c r="A10" s="47">
        <v>190224909</v>
      </c>
      <c r="B10" s="47" t="s">
        <v>252</v>
      </c>
      <c r="C10" s="72" t="s">
        <v>1196</v>
      </c>
      <c r="D10" s="48" t="s">
        <v>412</v>
      </c>
      <c r="E10" s="47" t="s">
        <v>1197</v>
      </c>
      <c r="F10" s="48" t="s">
        <v>413</v>
      </c>
      <c r="G10" s="72" t="s">
        <v>1198</v>
      </c>
      <c r="H10" s="47">
        <v>184000000</v>
      </c>
      <c r="I10" s="47">
        <v>54720</v>
      </c>
      <c r="J10" s="47">
        <v>9180</v>
      </c>
      <c r="M10" s="48" t="str">
        <f>INDEX(list!$E$2:$E$78,MATCH(O10,list!$F$2:$F$78,0))</f>
        <v>토쿄메트로 긴자센</v>
      </c>
      <c r="N10" s="48" t="s">
        <v>202</v>
      </c>
      <c r="O10" s="72" t="s">
        <v>1149</v>
      </c>
      <c r="P10" s="48" t="s">
        <v>203</v>
      </c>
      <c r="Q10" s="50" t="str">
        <f>INDEX(list!$I$2:$I$1000,MATCH(S10,list!$J$2:$J$1000,0))</f>
        <v>아오야마잇쵸메</v>
      </c>
      <c r="R10" s="48" t="s">
        <v>202</v>
      </c>
      <c r="S10" s="73" t="s">
        <v>1107</v>
      </c>
      <c r="T10" s="48" t="s">
        <v>203</v>
      </c>
      <c r="U10" s="51" t="s">
        <v>1113</v>
      </c>
      <c r="V10" s="48" t="str">
        <f>INDEX(list!$E$2:$E$78,MATCH(X10,list!$F$2:$F$78,0))</f>
        <v>토쿄메트로 치요다센</v>
      </c>
      <c r="W10" s="48" t="s">
        <v>202</v>
      </c>
      <c r="X10" s="72" t="s">
        <v>1114</v>
      </c>
      <c r="Y10" s="48" t="s">
        <v>203</v>
      </c>
      <c r="Z10" s="50" t="str">
        <f>INDEX(list!$I$2:$I$1000,MATCH(AB10,list!$J$2:$J$1000,0))</f>
        <v>노키자카</v>
      </c>
      <c r="AA10" s="48" t="s">
        <v>202</v>
      </c>
      <c r="AB10" s="73" t="s">
        <v>1201</v>
      </c>
      <c r="AC10" s="48" t="s">
        <v>203</v>
      </c>
      <c r="AD10" s="51" t="s">
        <v>1129</v>
      </c>
      <c r="AE10" s="52" t="s">
        <v>204</v>
      </c>
      <c r="AF10" s="52" t="str">
        <f>INDEX(list!$B$2:$B$63,MATCH(AH10,list!$C$2:$C$63,0))</f>
        <v>미나토구</v>
      </c>
      <c r="AG10" s="48" t="s">
        <v>202</v>
      </c>
      <c r="AH10" s="70" t="s">
        <v>1184</v>
      </c>
      <c r="AI10" s="48" t="s">
        <v>203</v>
      </c>
      <c r="AP10" s="52" t="str">
        <f t="shared" si="0"/>
        <v>東京都港区南青山2-3-3</v>
      </c>
      <c r="AQ10" s="85" t="s">
        <v>1117</v>
      </c>
      <c r="AR10" s="64">
        <v>70.069999999999993</v>
      </c>
      <c r="AS10" s="51" t="s">
        <v>1164</v>
      </c>
      <c r="AT10" s="57" t="s">
        <v>1075</v>
      </c>
      <c r="AU10" s="85">
        <v>5</v>
      </c>
      <c r="AV10" s="65" t="s">
        <v>1199</v>
      </c>
      <c r="AW10" s="88" t="s">
        <v>1140</v>
      </c>
      <c r="AX10" s="55" t="s">
        <v>205</v>
      </c>
      <c r="AZ10" s="55"/>
      <c r="BA10" s="53"/>
      <c r="BB10" s="47" t="s">
        <v>391</v>
      </c>
      <c r="BC10" s="47" t="s">
        <v>391</v>
      </c>
      <c r="BE10" s="59" t="s">
        <v>1200</v>
      </c>
      <c r="BF10" s="69" t="s">
        <v>1202</v>
      </c>
      <c r="BG10" s="47" t="s">
        <v>1203</v>
      </c>
      <c r="BH10" s="47" t="s">
        <v>1204</v>
      </c>
      <c r="BL10" s="47" t="s">
        <v>1445</v>
      </c>
      <c r="BM10" s="47" t="s">
        <v>25</v>
      </c>
    </row>
    <row r="11" spans="1:65" ht="14.25" customHeight="1">
      <c r="A11" s="47">
        <v>190224910</v>
      </c>
      <c r="B11" s="47" t="s">
        <v>252</v>
      </c>
      <c r="C11" s="72" t="s">
        <v>1205</v>
      </c>
      <c r="D11" s="48" t="s">
        <v>412</v>
      </c>
      <c r="E11" s="47" t="s">
        <v>1206</v>
      </c>
      <c r="F11" s="48" t="s">
        <v>413</v>
      </c>
      <c r="G11" s="72" t="s">
        <v>1207</v>
      </c>
      <c r="H11" s="47">
        <v>80800000</v>
      </c>
      <c r="I11" s="47">
        <v>17350</v>
      </c>
      <c r="J11" s="47">
        <v>5520</v>
      </c>
      <c r="M11" s="48" t="str">
        <f>INDEX(list!$E$2:$E$78,MATCH(O11,list!$F$2:$F$78,0))</f>
        <v>JR야마노테센</v>
      </c>
      <c r="N11" s="48" t="s">
        <v>202</v>
      </c>
      <c r="O11" s="72" t="s">
        <v>254</v>
      </c>
      <c r="P11" s="48" t="s">
        <v>203</v>
      </c>
      <c r="Q11" s="50" t="str">
        <f>INDEX(list!$I$2:$I$1000,MATCH(S11,list!$J$2:$J$1000,0))</f>
        <v>메구로</v>
      </c>
      <c r="R11" s="48" t="s">
        <v>202</v>
      </c>
      <c r="S11" s="73" t="s">
        <v>103</v>
      </c>
      <c r="T11" s="48" t="s">
        <v>203</v>
      </c>
      <c r="U11" s="51" t="s">
        <v>415</v>
      </c>
      <c r="V11" s="48" t="str">
        <f>INDEX(list!$E$2:$E$78,MATCH(X11,list!$F$2:$F$78,0))</f>
        <v>토큐메구로센</v>
      </c>
      <c r="W11" s="48" t="s">
        <v>202</v>
      </c>
      <c r="X11" s="72" t="s">
        <v>1092</v>
      </c>
      <c r="Y11" s="48" t="s">
        <v>203</v>
      </c>
      <c r="Z11" s="50" t="str">
        <f>INDEX(list!$I$2:$I$1000,MATCH(AB11,list!$J$2:$J$1000,0))</f>
        <v>후도마에</v>
      </c>
      <c r="AA11" s="48" t="s">
        <v>202</v>
      </c>
      <c r="AB11" s="73" t="s">
        <v>1208</v>
      </c>
      <c r="AC11" s="48" t="s">
        <v>203</v>
      </c>
      <c r="AD11" s="51" t="s">
        <v>1129</v>
      </c>
      <c r="AE11" s="52" t="s">
        <v>204</v>
      </c>
      <c r="AF11" s="52" t="str">
        <f>INDEX(list!$B$2:$B$63,MATCH(AH11,list!$C$2:$C$63,0))</f>
        <v>메구로구</v>
      </c>
      <c r="AG11" s="48" t="s">
        <v>202</v>
      </c>
      <c r="AH11" s="70" t="s">
        <v>1099</v>
      </c>
      <c r="AI11" s="48" t="s">
        <v>203</v>
      </c>
      <c r="AP11" s="52" t="str">
        <f t="shared" si="0"/>
        <v>東京都目黒区下目黒2-9-2</v>
      </c>
      <c r="AQ11" s="85" t="s">
        <v>1176</v>
      </c>
      <c r="AR11" s="64">
        <v>64.98</v>
      </c>
      <c r="AS11" s="51" t="s">
        <v>1164</v>
      </c>
      <c r="AT11" s="57" t="s">
        <v>1075</v>
      </c>
      <c r="AU11" s="85">
        <v>9</v>
      </c>
      <c r="AV11" s="65" t="s">
        <v>1209</v>
      </c>
      <c r="AW11" s="88" t="s">
        <v>1132</v>
      </c>
      <c r="AX11" s="55" t="s">
        <v>205</v>
      </c>
      <c r="AY11" s="89">
        <v>5310.35</v>
      </c>
      <c r="AZ11" s="55"/>
      <c r="BA11" s="53"/>
      <c r="BB11" s="47" t="s">
        <v>366</v>
      </c>
      <c r="BC11" s="47" t="s">
        <v>366</v>
      </c>
      <c r="BE11" s="59" t="s">
        <v>1210</v>
      </c>
      <c r="BF11" s="69" t="s">
        <v>1121</v>
      </c>
      <c r="BG11" s="47" t="s">
        <v>1211</v>
      </c>
      <c r="BH11" s="47" t="s">
        <v>1212</v>
      </c>
      <c r="BM11" s="47" t="s">
        <v>25</v>
      </c>
    </row>
    <row r="12" spans="1:65" ht="14.25" customHeight="1">
      <c r="A12" s="47">
        <v>190224911</v>
      </c>
      <c r="B12" s="47" t="s">
        <v>252</v>
      </c>
      <c r="C12" s="72" t="s">
        <v>1213</v>
      </c>
      <c r="D12" s="48" t="s">
        <v>412</v>
      </c>
      <c r="E12" s="47" t="s">
        <v>1214</v>
      </c>
      <c r="F12" s="48" t="s">
        <v>413</v>
      </c>
      <c r="G12" s="72" t="s">
        <v>1215</v>
      </c>
      <c r="H12" s="47">
        <v>58000000</v>
      </c>
      <c r="I12" s="47">
        <v>21602</v>
      </c>
      <c r="J12" s="47">
        <v>0</v>
      </c>
      <c r="M12" s="48" t="str">
        <f>INDEX(list!$E$2:$E$78,MATCH(O12,list!$F$2:$F$78,0))</f>
        <v>JR야마노테센</v>
      </c>
      <c r="N12" s="48" t="s">
        <v>202</v>
      </c>
      <c r="O12" s="72" t="s">
        <v>254</v>
      </c>
      <c r="P12" s="48" t="s">
        <v>203</v>
      </c>
      <c r="Q12" s="50" t="str">
        <f>INDEX(list!$I$2:$I$1000,MATCH(S12,list!$J$2:$J$1000,0))</f>
        <v>고탄다</v>
      </c>
      <c r="R12" s="48" t="s">
        <v>202</v>
      </c>
      <c r="S12" s="73" t="s">
        <v>1216</v>
      </c>
      <c r="T12" s="48" t="s">
        <v>203</v>
      </c>
      <c r="U12" s="51" t="s">
        <v>1217</v>
      </c>
      <c r="V12" s="48"/>
      <c r="W12" s="48"/>
      <c r="X12" s="72"/>
      <c r="Y12" s="48"/>
      <c r="Z12" s="50"/>
      <c r="AA12" s="48"/>
      <c r="AB12" s="73"/>
      <c r="AC12" s="48"/>
      <c r="AD12" s="51"/>
      <c r="AE12" s="52" t="s">
        <v>204</v>
      </c>
      <c r="AF12" s="52" t="str">
        <f>INDEX(list!$B$2:$B$63,MATCH(AH12,list!$C$2:$C$63,0))</f>
        <v>시나가와구</v>
      </c>
      <c r="AG12" s="48" t="s">
        <v>202</v>
      </c>
      <c r="AH12" s="70" t="s">
        <v>1218</v>
      </c>
      <c r="AI12" s="48" t="s">
        <v>203</v>
      </c>
      <c r="AP12" s="52" t="str">
        <f t="shared" si="0"/>
        <v>東京都品川区西五反田1-7-1</v>
      </c>
      <c r="AQ12" s="85" t="s">
        <v>1117</v>
      </c>
      <c r="AR12" s="64">
        <v>35</v>
      </c>
      <c r="AS12" s="51" t="s">
        <v>1118</v>
      </c>
      <c r="AT12" s="57" t="s">
        <v>1075</v>
      </c>
      <c r="AU12" s="85">
        <v>12</v>
      </c>
      <c r="AV12" s="65" t="s">
        <v>1220</v>
      </c>
      <c r="AW12" s="88" t="s">
        <v>1219</v>
      </c>
      <c r="AX12" s="55" t="s">
        <v>205</v>
      </c>
      <c r="AZ12" s="55"/>
      <c r="BA12" s="53"/>
      <c r="BB12" s="47" t="s">
        <v>366</v>
      </c>
      <c r="BC12" s="47" t="s">
        <v>391</v>
      </c>
      <c r="BE12" s="59" t="s">
        <v>1120</v>
      </c>
      <c r="BF12" s="69" t="s">
        <v>1221</v>
      </c>
      <c r="BG12" s="47" t="s">
        <v>1222</v>
      </c>
      <c r="BH12" s="47" t="s">
        <v>1223</v>
      </c>
      <c r="BM12" s="47" t="s">
        <v>25</v>
      </c>
    </row>
    <row r="13" spans="1:65" ht="14.25" customHeight="1">
      <c r="A13" s="47">
        <v>190224912</v>
      </c>
      <c r="B13" s="47" t="s">
        <v>252</v>
      </c>
      <c r="C13" s="72" t="s">
        <v>1224</v>
      </c>
      <c r="D13" s="48" t="s">
        <v>412</v>
      </c>
      <c r="E13" s="47" t="s">
        <v>1225</v>
      </c>
      <c r="F13" s="48" t="s">
        <v>413</v>
      </c>
      <c r="G13" s="72" t="s">
        <v>1226</v>
      </c>
      <c r="H13" s="47">
        <v>90000000</v>
      </c>
      <c r="I13" s="47">
        <v>12300</v>
      </c>
      <c r="J13" s="47">
        <v>14040</v>
      </c>
      <c r="M13" s="48" t="str">
        <f>INDEX(list!$E$2:$E$78,MATCH(O13,list!$F$2:$F$78,0))</f>
        <v>JR야마노테센</v>
      </c>
      <c r="N13" s="48" t="s">
        <v>202</v>
      </c>
      <c r="O13" s="72" t="s">
        <v>254</v>
      </c>
      <c r="P13" s="48" t="s">
        <v>203</v>
      </c>
      <c r="Q13" s="50" t="str">
        <f>INDEX(list!$I$2:$I$1000,MATCH(S13,list!$J$2:$J$1000,0))</f>
        <v>에비스</v>
      </c>
      <c r="R13" s="48" t="s">
        <v>202</v>
      </c>
      <c r="S13" s="73" t="s">
        <v>104</v>
      </c>
      <c r="T13" s="48" t="s">
        <v>203</v>
      </c>
      <c r="U13" s="51" t="s">
        <v>1113</v>
      </c>
      <c r="V13" s="48" t="str">
        <f>INDEX(list!$E$2:$E$78,MATCH(X13,list!$F$2:$F$78,0))</f>
        <v>토쿄메트로 히비야센</v>
      </c>
      <c r="W13" s="48" t="s">
        <v>202</v>
      </c>
      <c r="X13" s="72" t="s">
        <v>1227</v>
      </c>
      <c r="Y13" s="48" t="s">
        <v>203</v>
      </c>
      <c r="Z13" s="50" t="str">
        <f>INDEX(list!$I$2:$I$1000,MATCH(AB13,list!$J$2:$J$1000,0))</f>
        <v>에비스</v>
      </c>
      <c r="AA13" s="48" t="s">
        <v>202</v>
      </c>
      <c r="AB13" s="73" t="s">
        <v>1228</v>
      </c>
      <c r="AC13" s="48" t="s">
        <v>203</v>
      </c>
      <c r="AD13" s="51" t="s">
        <v>253</v>
      </c>
      <c r="AE13" s="52" t="s">
        <v>204</v>
      </c>
      <c r="AF13" s="52" t="str">
        <f>INDEX(list!$B$2:$B$63,MATCH(AH13,list!$C$2:$C$63,0))</f>
        <v>시부야구</v>
      </c>
      <c r="AG13" s="48" t="s">
        <v>202</v>
      </c>
      <c r="AH13" s="70" t="s">
        <v>1229</v>
      </c>
      <c r="AI13" s="48" t="s">
        <v>203</v>
      </c>
      <c r="AP13" s="52" t="str">
        <f t="shared" si="0"/>
        <v>東京都渋谷区恵比寿1-3-5</v>
      </c>
      <c r="AQ13" s="85" t="s">
        <v>1117</v>
      </c>
      <c r="AR13" s="64">
        <v>58.73</v>
      </c>
      <c r="AS13" s="51" t="s">
        <v>1152</v>
      </c>
      <c r="AT13" s="57" t="s">
        <v>1075</v>
      </c>
      <c r="AU13" s="85">
        <v>9</v>
      </c>
      <c r="AV13" s="65" t="s">
        <v>1230</v>
      </c>
      <c r="AW13" s="88" t="s">
        <v>380</v>
      </c>
      <c r="AX13" s="55" t="s">
        <v>205</v>
      </c>
      <c r="AY13" s="89">
        <v>618.82000000000005</v>
      </c>
      <c r="AZ13" s="55"/>
      <c r="BA13" s="53"/>
      <c r="BB13" s="47" t="s">
        <v>366</v>
      </c>
      <c r="BC13" s="47" t="s">
        <v>366</v>
      </c>
      <c r="BE13" s="59" t="s">
        <v>1087</v>
      </c>
      <c r="BF13" s="69" t="s">
        <v>1121</v>
      </c>
      <c r="BG13" s="47" t="s">
        <v>1231</v>
      </c>
      <c r="BH13" s="47" t="s">
        <v>1232</v>
      </c>
      <c r="BM13" s="47" t="s">
        <v>25</v>
      </c>
    </row>
    <row r="14" spans="1:65" ht="14.25" customHeight="1">
      <c r="A14" s="47">
        <v>190224913</v>
      </c>
      <c r="B14" s="47" t="s">
        <v>252</v>
      </c>
      <c r="C14" s="72" t="s">
        <v>1233</v>
      </c>
      <c r="D14" s="48" t="s">
        <v>412</v>
      </c>
      <c r="E14" s="47" t="s">
        <v>1234</v>
      </c>
      <c r="F14" s="48" t="s">
        <v>413</v>
      </c>
      <c r="G14" s="72" t="s">
        <v>1235</v>
      </c>
      <c r="H14" s="47">
        <v>199000000</v>
      </c>
      <c r="I14" s="47">
        <v>25400</v>
      </c>
      <c r="J14" s="47">
        <v>9020</v>
      </c>
      <c r="M14" s="48" t="str">
        <f>INDEX(list!$E$2:$E$78,MATCH(O14,list!$F$2:$F$78,0))</f>
        <v>토에이 아사쿠사센</v>
      </c>
      <c r="N14" s="48" t="s">
        <v>202</v>
      </c>
      <c r="O14" s="72" t="s">
        <v>1236</v>
      </c>
      <c r="P14" s="48" t="s">
        <v>203</v>
      </c>
      <c r="Q14" s="50" t="str">
        <f>INDEX(list!$I$2:$I$1000,MATCH(S14,list!$J$2:$J$1000,0))</f>
        <v>타카나와다이</v>
      </c>
      <c r="R14" s="48" t="s">
        <v>202</v>
      </c>
      <c r="S14" s="73" t="s">
        <v>1237</v>
      </c>
      <c r="T14" s="48" t="s">
        <v>203</v>
      </c>
      <c r="U14" s="51" t="s">
        <v>253</v>
      </c>
      <c r="V14" s="48" t="str">
        <f>INDEX(list!$E$2:$E$78,MATCH(X14,list!$F$2:$F$78,0))</f>
        <v>JR야마노테센</v>
      </c>
      <c r="W14" s="48" t="s">
        <v>202</v>
      </c>
      <c r="X14" s="72" t="s">
        <v>254</v>
      </c>
      <c r="Y14" s="48" t="s">
        <v>203</v>
      </c>
      <c r="Z14" s="50" t="str">
        <f>INDEX(list!$I$2:$I$1000,MATCH(AB14,list!$J$2:$J$1000,0))</f>
        <v>고탄다</v>
      </c>
      <c r="AA14" s="48" t="s">
        <v>202</v>
      </c>
      <c r="AB14" s="73" t="s">
        <v>1216</v>
      </c>
      <c r="AC14" s="48" t="s">
        <v>203</v>
      </c>
      <c r="AD14" s="51" t="s">
        <v>1239</v>
      </c>
      <c r="AE14" s="52" t="s">
        <v>204</v>
      </c>
      <c r="AF14" s="52" t="str">
        <f>INDEX(list!$B$2:$B$63,MATCH(AH14,list!$C$2:$C$63,0))</f>
        <v>시나가와구</v>
      </c>
      <c r="AG14" s="48" t="s">
        <v>202</v>
      </c>
      <c r="AH14" s="70" t="s">
        <v>1218</v>
      </c>
      <c r="AI14" s="48" t="s">
        <v>203</v>
      </c>
      <c r="AP14" s="52" t="str">
        <f t="shared" si="0"/>
        <v>東京都品川区東五反田3-1-4</v>
      </c>
      <c r="AQ14" s="85" t="s">
        <v>1130</v>
      </c>
      <c r="AR14" s="64">
        <v>74.89</v>
      </c>
      <c r="AS14" s="51" t="s">
        <v>1118</v>
      </c>
      <c r="AT14" s="57" t="s">
        <v>1075</v>
      </c>
      <c r="AU14" s="85">
        <v>21</v>
      </c>
      <c r="AV14" s="65" t="s">
        <v>1240</v>
      </c>
      <c r="AW14" s="88" t="s">
        <v>403</v>
      </c>
      <c r="AX14" s="55" t="s">
        <v>205</v>
      </c>
      <c r="AY14" s="89">
        <v>1384.44</v>
      </c>
      <c r="AZ14" s="55"/>
      <c r="BA14" s="53"/>
      <c r="BB14" s="47" t="s">
        <v>366</v>
      </c>
      <c r="BC14" s="47" t="s">
        <v>391</v>
      </c>
      <c r="BE14" s="59" t="s">
        <v>1241</v>
      </c>
      <c r="BF14" s="69" t="s">
        <v>1121</v>
      </c>
      <c r="BG14" s="47" t="s">
        <v>1242</v>
      </c>
      <c r="BH14" s="47" t="s">
        <v>1243</v>
      </c>
      <c r="BM14" s="47" t="s">
        <v>25</v>
      </c>
    </row>
    <row r="15" spans="1:65" ht="14.25" customHeight="1">
      <c r="A15" s="47">
        <v>190224914</v>
      </c>
      <c r="B15" s="47" t="s">
        <v>252</v>
      </c>
      <c r="C15" s="72" t="s">
        <v>1244</v>
      </c>
      <c r="D15" s="48" t="s">
        <v>412</v>
      </c>
      <c r="E15" s="47" t="s">
        <v>1245</v>
      </c>
      <c r="F15" s="48" t="s">
        <v>413</v>
      </c>
      <c r="G15" s="72" t="s">
        <v>1246</v>
      </c>
      <c r="H15" s="47">
        <v>62800000</v>
      </c>
      <c r="I15" s="47">
        <v>14600</v>
      </c>
      <c r="J15" s="47">
        <v>6470</v>
      </c>
      <c r="M15" s="48" t="str">
        <f>INDEX(list!$E$2:$E$78,MATCH(O15,list!$F$2:$F$78,0))</f>
        <v>JR야마노테센</v>
      </c>
      <c r="N15" s="48" t="s">
        <v>202</v>
      </c>
      <c r="O15" s="72" t="s">
        <v>254</v>
      </c>
      <c r="P15" s="48" t="s">
        <v>203</v>
      </c>
      <c r="Q15" s="50" t="str">
        <f>INDEX(list!$I$2:$I$1000,MATCH(S15,list!$J$2:$J$1000,0))</f>
        <v>고탄다</v>
      </c>
      <c r="R15" s="48" t="s">
        <v>202</v>
      </c>
      <c r="S15" s="73" t="s">
        <v>1216</v>
      </c>
      <c r="T15" s="48" t="s">
        <v>203</v>
      </c>
      <c r="U15" s="51" t="s">
        <v>1129</v>
      </c>
      <c r="V15" s="48" t="str">
        <f>INDEX(list!$E$2:$E$78,MATCH(X15,list!$F$2:$F$78,0))</f>
        <v>토큐메구로센</v>
      </c>
      <c r="W15" s="48" t="s">
        <v>202</v>
      </c>
      <c r="X15" s="72" t="s">
        <v>1092</v>
      </c>
      <c r="Y15" s="48" t="s">
        <v>203</v>
      </c>
      <c r="Z15" s="50" t="str">
        <f>INDEX(list!$I$2:$I$1000,MATCH(AB15,list!$J$2:$J$1000,0))</f>
        <v>후도마에</v>
      </c>
      <c r="AA15" s="48" t="s">
        <v>202</v>
      </c>
      <c r="AB15" s="73" t="s">
        <v>1247</v>
      </c>
      <c r="AC15" s="48" t="s">
        <v>203</v>
      </c>
      <c r="AD15" s="51" t="s">
        <v>415</v>
      </c>
      <c r="AE15" s="52" t="s">
        <v>204</v>
      </c>
      <c r="AF15" s="52" t="str">
        <f>INDEX(list!$B$2:$B$63,MATCH(AH15,list!$C$2:$C$63,0))</f>
        <v>시나가와구</v>
      </c>
      <c r="AG15" s="48" t="s">
        <v>202</v>
      </c>
      <c r="AH15" s="70" t="s">
        <v>1218</v>
      </c>
      <c r="AI15" s="48" t="s">
        <v>203</v>
      </c>
      <c r="AP15" s="52" t="str">
        <f t="shared" si="0"/>
        <v>東京都品川区西五反田3-6-23</v>
      </c>
      <c r="AQ15" s="85" t="s">
        <v>1130</v>
      </c>
      <c r="AR15" s="64">
        <v>55.72</v>
      </c>
      <c r="AS15" s="51" t="s">
        <v>1118</v>
      </c>
      <c r="AT15" s="57" t="s">
        <v>1075</v>
      </c>
      <c r="AU15" s="85">
        <v>13</v>
      </c>
      <c r="AV15" s="65" t="s">
        <v>1248</v>
      </c>
      <c r="AW15" s="88" t="s">
        <v>1165</v>
      </c>
      <c r="AX15" s="55" t="s">
        <v>205</v>
      </c>
      <c r="AY15" s="89">
        <v>711.12</v>
      </c>
      <c r="AZ15" s="55"/>
      <c r="BA15" s="53"/>
      <c r="BB15" s="47" t="s">
        <v>366</v>
      </c>
      <c r="BC15" s="47" t="s">
        <v>366</v>
      </c>
      <c r="BE15" s="59" t="s">
        <v>1249</v>
      </c>
      <c r="BF15" s="69" t="s">
        <v>1121</v>
      </c>
      <c r="BG15" s="47" t="s">
        <v>1242</v>
      </c>
      <c r="BH15" s="47" t="s">
        <v>1243</v>
      </c>
      <c r="BM15" s="47" t="s">
        <v>25</v>
      </c>
    </row>
    <row r="16" spans="1:65" ht="14.25" customHeight="1">
      <c r="A16" s="47">
        <v>190224915</v>
      </c>
      <c r="B16" s="47" t="s">
        <v>252</v>
      </c>
      <c r="C16" s="72" t="s">
        <v>1250</v>
      </c>
      <c r="D16" s="48" t="s">
        <v>412</v>
      </c>
      <c r="E16" s="47" t="s">
        <v>1251</v>
      </c>
      <c r="F16" s="48" t="s">
        <v>413</v>
      </c>
      <c r="G16" s="72" t="s">
        <v>1252</v>
      </c>
      <c r="H16" s="47">
        <v>148000000</v>
      </c>
      <c r="I16" s="47">
        <v>25022</v>
      </c>
      <c r="J16" s="47">
        <v>9500</v>
      </c>
      <c r="M16" s="48" t="str">
        <f>INDEX(list!$E$2:$E$78,MATCH(O16,list!$F$2:$F$78,0))</f>
        <v>JR야마노테센</v>
      </c>
      <c r="N16" s="48" t="s">
        <v>202</v>
      </c>
      <c r="O16" s="72" t="s">
        <v>1253</v>
      </c>
      <c r="P16" s="48" t="s">
        <v>203</v>
      </c>
      <c r="Q16" s="50" t="str">
        <f>INDEX(list!$I$2:$I$1000,MATCH(S16,list!$J$2:$J$1000,0))</f>
        <v>고탄다</v>
      </c>
      <c r="R16" s="48" t="s">
        <v>202</v>
      </c>
      <c r="S16" s="73" t="s">
        <v>1216</v>
      </c>
      <c r="T16" s="48" t="s">
        <v>203</v>
      </c>
      <c r="U16" s="51" t="s">
        <v>1254</v>
      </c>
      <c r="V16" s="48" t="str">
        <f>INDEX(list!$E$2:$E$78,MATCH(X16,list!$F$2:$F$78,0))</f>
        <v>토에이 아사쿠사센</v>
      </c>
      <c r="W16" s="48" t="s">
        <v>202</v>
      </c>
      <c r="X16" s="72" t="s">
        <v>1255</v>
      </c>
      <c r="Y16" s="48" t="s">
        <v>203</v>
      </c>
      <c r="Z16" s="50" t="str">
        <f>INDEX(list!$I$2:$I$1000,MATCH(AB16,list!$J$2:$J$1000,0))</f>
        <v>고탄다</v>
      </c>
      <c r="AA16" s="48" t="s">
        <v>202</v>
      </c>
      <c r="AB16" s="73" t="s">
        <v>1216</v>
      </c>
      <c r="AC16" s="48" t="s">
        <v>203</v>
      </c>
      <c r="AD16" s="51" t="s">
        <v>390</v>
      </c>
      <c r="AE16" s="52" t="s">
        <v>204</v>
      </c>
      <c r="AF16" s="52" t="str">
        <f>INDEX(list!$B$2:$B$63,MATCH(AH16,list!$C$2:$C$63,0))</f>
        <v>시나가와구</v>
      </c>
      <c r="AG16" s="48" t="s">
        <v>202</v>
      </c>
      <c r="AH16" s="70" t="s">
        <v>1256</v>
      </c>
      <c r="AI16" s="48" t="s">
        <v>203</v>
      </c>
      <c r="AP16" s="52" t="str">
        <f t="shared" si="0"/>
        <v>東京都品川区上大崎3-10-51</v>
      </c>
      <c r="AQ16" s="85" t="s">
        <v>1151</v>
      </c>
      <c r="AR16" s="64">
        <v>68.77</v>
      </c>
      <c r="AS16" s="51" t="s">
        <v>1118</v>
      </c>
      <c r="AT16" s="57" t="s">
        <v>1075</v>
      </c>
      <c r="AU16" s="85">
        <v>6</v>
      </c>
      <c r="AV16" s="65" t="s">
        <v>1257</v>
      </c>
      <c r="AW16" s="88" t="s">
        <v>1258</v>
      </c>
      <c r="AX16" s="55" t="s">
        <v>205</v>
      </c>
      <c r="AY16" s="89">
        <v>1449.8</v>
      </c>
      <c r="AZ16" s="55"/>
      <c r="BA16" s="53"/>
      <c r="BB16" s="47" t="s">
        <v>366</v>
      </c>
      <c r="BC16" s="47" t="s">
        <v>366</v>
      </c>
      <c r="BE16" s="59" t="s">
        <v>1259</v>
      </c>
      <c r="BF16" s="69" t="s">
        <v>1121</v>
      </c>
      <c r="BG16" s="47" t="s">
        <v>1260</v>
      </c>
      <c r="BH16" s="47" t="s">
        <v>1261</v>
      </c>
      <c r="BM16" s="47" t="s">
        <v>25</v>
      </c>
    </row>
    <row r="17" spans="1:65" ht="14.25" customHeight="1">
      <c r="A17" s="47">
        <v>190224916</v>
      </c>
      <c r="B17" s="47" t="s">
        <v>252</v>
      </c>
      <c r="C17" s="72" t="s">
        <v>1262</v>
      </c>
      <c r="D17" s="48" t="s">
        <v>412</v>
      </c>
      <c r="E17" s="47" t="s">
        <v>1263</v>
      </c>
      <c r="F17" s="48" t="s">
        <v>413</v>
      </c>
      <c r="G17" s="72" t="s">
        <v>1264</v>
      </c>
      <c r="H17" s="47">
        <v>87800000</v>
      </c>
      <c r="I17" s="47">
        <v>11800</v>
      </c>
      <c r="J17" s="47">
        <v>6300</v>
      </c>
      <c r="M17" s="48" t="str">
        <f>INDEX(list!$E$2:$E$78,MATCH(O17,list!$F$2:$F$78,0))</f>
        <v>JR야마노테센</v>
      </c>
      <c r="N17" s="48" t="s">
        <v>202</v>
      </c>
      <c r="O17" s="72" t="s">
        <v>254</v>
      </c>
      <c r="P17" s="48" t="s">
        <v>203</v>
      </c>
      <c r="Q17" s="50" t="str">
        <f>INDEX(list!$I$2:$I$1000,MATCH(S17,list!$J$2:$J$1000,0))</f>
        <v>에비스</v>
      </c>
      <c r="R17" s="48" t="s">
        <v>202</v>
      </c>
      <c r="S17" s="73" t="s">
        <v>104</v>
      </c>
      <c r="T17" s="48" t="s">
        <v>203</v>
      </c>
      <c r="U17" s="51" t="s">
        <v>416</v>
      </c>
      <c r="V17" s="48" t="str">
        <f>INDEX(list!$E$2:$E$78,MATCH(X17,list!$F$2:$F$78,0))</f>
        <v>토쿄메트로 히비야센</v>
      </c>
      <c r="W17" s="48" t="s">
        <v>202</v>
      </c>
      <c r="X17" s="72" t="s">
        <v>1227</v>
      </c>
      <c r="Y17" s="48" t="s">
        <v>203</v>
      </c>
      <c r="Z17" s="50" t="str">
        <f>INDEX(list!$I$2:$I$1000,MATCH(AB17,list!$J$2:$J$1000,0))</f>
        <v>에비스</v>
      </c>
      <c r="AA17" s="48" t="s">
        <v>202</v>
      </c>
      <c r="AB17" s="73" t="s">
        <v>104</v>
      </c>
      <c r="AC17" s="48" t="s">
        <v>203</v>
      </c>
      <c r="AD17" s="51" t="s">
        <v>1129</v>
      </c>
      <c r="AE17" s="52" t="s">
        <v>204</v>
      </c>
      <c r="AF17" s="52" t="str">
        <f>INDEX(list!$B$2:$B$63,MATCH(AH17,list!$C$2:$C$63,0))</f>
        <v>시부야구</v>
      </c>
      <c r="AG17" s="48" t="s">
        <v>202</v>
      </c>
      <c r="AH17" s="70" t="s">
        <v>1265</v>
      </c>
      <c r="AI17" s="48" t="s">
        <v>203</v>
      </c>
      <c r="AP17" s="52" t="str">
        <f t="shared" si="0"/>
        <v>東京都渋谷区恵比寿4-26-10</v>
      </c>
      <c r="AQ17" s="85" t="s">
        <v>1151</v>
      </c>
      <c r="AR17" s="64">
        <v>60.07</v>
      </c>
      <c r="AS17" s="51" t="s">
        <v>1266</v>
      </c>
      <c r="AT17" s="57" t="s">
        <v>1075</v>
      </c>
      <c r="AU17" s="85">
        <v>5</v>
      </c>
      <c r="AV17" s="65" t="s">
        <v>1267</v>
      </c>
      <c r="AW17" s="88" t="s">
        <v>1219</v>
      </c>
      <c r="AX17" s="55" t="s">
        <v>205</v>
      </c>
      <c r="AY17" s="89">
        <v>735.95</v>
      </c>
      <c r="AZ17" s="55"/>
      <c r="BA17" s="53"/>
      <c r="BB17" s="47" t="s">
        <v>366</v>
      </c>
      <c r="BC17" s="47" t="s">
        <v>391</v>
      </c>
      <c r="BE17" s="59" t="s">
        <v>1268</v>
      </c>
      <c r="BF17" s="69" t="s">
        <v>1121</v>
      </c>
      <c r="BG17" s="47" t="s">
        <v>1269</v>
      </c>
      <c r="BH17" s="47" t="s">
        <v>1232</v>
      </c>
      <c r="BM17" s="47" t="s">
        <v>25</v>
      </c>
    </row>
    <row r="18" spans="1:65" ht="14.25" customHeight="1">
      <c r="A18" s="47">
        <v>190224917</v>
      </c>
      <c r="B18" s="47" t="s">
        <v>252</v>
      </c>
      <c r="C18" s="72" t="s">
        <v>1270</v>
      </c>
      <c r="D18" s="48" t="s">
        <v>412</v>
      </c>
      <c r="E18" s="47" t="s">
        <v>1271</v>
      </c>
      <c r="F18" s="48" t="s">
        <v>413</v>
      </c>
      <c r="G18" s="72" t="s">
        <v>1272</v>
      </c>
      <c r="H18" s="47">
        <v>180000000</v>
      </c>
      <c r="I18" s="47">
        <v>27488</v>
      </c>
      <c r="J18" s="47">
        <v>7960</v>
      </c>
      <c r="M18" s="48" t="str">
        <f>INDEX(list!$E$2:$E$78,MATCH(O18,list!$F$2:$F$78,0))</f>
        <v>JR야마노테센</v>
      </c>
      <c r="N18" s="48" t="s">
        <v>202</v>
      </c>
      <c r="O18" s="72" t="s">
        <v>254</v>
      </c>
      <c r="P18" s="48" t="s">
        <v>203</v>
      </c>
      <c r="Q18" s="50" t="str">
        <f>INDEX(list!$I$2:$I$1000,MATCH(S18,list!$J$2:$J$1000,0))</f>
        <v>메구로</v>
      </c>
      <c r="R18" s="48" t="s">
        <v>202</v>
      </c>
      <c r="S18" s="73" t="s">
        <v>103</v>
      </c>
      <c r="T18" s="48" t="s">
        <v>203</v>
      </c>
      <c r="U18" s="51" t="s">
        <v>1217</v>
      </c>
      <c r="V18" s="48"/>
      <c r="W18" s="48"/>
      <c r="X18" s="72"/>
      <c r="Y18" s="48"/>
      <c r="Z18" s="50"/>
      <c r="AA18" s="48"/>
      <c r="AB18" s="73"/>
      <c r="AC18" s="48"/>
      <c r="AD18" s="51"/>
      <c r="AE18" s="52" t="s">
        <v>204</v>
      </c>
      <c r="AF18" s="52" t="str">
        <f>INDEX(list!$B$2:$B$63,MATCH(AH18,list!$C$2:$C$63,0))</f>
        <v>시나가와구</v>
      </c>
      <c r="AG18" s="48" t="s">
        <v>202</v>
      </c>
      <c r="AH18" s="70" t="s">
        <v>1273</v>
      </c>
      <c r="AI18" s="48" t="s">
        <v>203</v>
      </c>
      <c r="AP18" s="52" t="str">
        <f t="shared" si="0"/>
        <v>東京都品川区上大崎3-1-2</v>
      </c>
      <c r="AQ18" s="85" t="s">
        <v>1130</v>
      </c>
      <c r="AR18" s="64">
        <v>79.58</v>
      </c>
      <c r="AS18" s="51" t="s">
        <v>1266</v>
      </c>
      <c r="AT18" s="57" t="s">
        <v>1075</v>
      </c>
      <c r="AU18" s="85">
        <v>38</v>
      </c>
      <c r="AV18" s="65" t="s">
        <v>1274</v>
      </c>
      <c r="AW18" s="88" t="s">
        <v>1187</v>
      </c>
      <c r="AX18" s="55" t="s">
        <v>205</v>
      </c>
      <c r="AY18" s="89">
        <v>11674.37</v>
      </c>
      <c r="AZ18" s="55"/>
      <c r="BA18" s="53"/>
      <c r="BB18" s="47" t="s">
        <v>366</v>
      </c>
      <c r="BC18" s="47" t="s">
        <v>366</v>
      </c>
      <c r="BE18" s="59" t="s">
        <v>1389</v>
      </c>
      <c r="BF18" s="69" t="s">
        <v>1275</v>
      </c>
      <c r="BG18" s="47" t="s">
        <v>1276</v>
      </c>
      <c r="BH18" s="47" t="s">
        <v>1277</v>
      </c>
      <c r="BM18" s="47" t="s">
        <v>25</v>
      </c>
    </row>
    <row r="19" spans="1:65" ht="14.25" customHeight="1">
      <c r="A19" s="47">
        <v>190224918</v>
      </c>
      <c r="B19" s="47" t="s">
        <v>252</v>
      </c>
      <c r="C19" s="72" t="s">
        <v>1278</v>
      </c>
      <c r="D19" s="48" t="s">
        <v>412</v>
      </c>
      <c r="E19" s="47" t="s">
        <v>1279</v>
      </c>
      <c r="F19" s="48" t="s">
        <v>413</v>
      </c>
      <c r="G19" s="72" t="s">
        <v>1280</v>
      </c>
      <c r="H19" s="47">
        <v>74800000</v>
      </c>
      <c r="I19" s="47">
        <v>15010</v>
      </c>
      <c r="J19" s="47">
        <v>7660</v>
      </c>
      <c r="M19" s="48" t="str">
        <f>INDEX(list!$E$2:$E$78,MATCH(O19,list!$F$2:$F$78,0))</f>
        <v>JR야마노테센</v>
      </c>
      <c r="N19" s="48" t="s">
        <v>202</v>
      </c>
      <c r="O19" s="72" t="s">
        <v>254</v>
      </c>
      <c r="P19" s="48" t="s">
        <v>203</v>
      </c>
      <c r="Q19" s="50" t="str">
        <f>INDEX(list!$I$2:$I$1000,MATCH(S19,list!$J$2:$J$1000,0))</f>
        <v>고탄다</v>
      </c>
      <c r="R19" s="48" t="s">
        <v>202</v>
      </c>
      <c r="S19" s="73" t="s">
        <v>1281</v>
      </c>
      <c r="T19" s="48" t="s">
        <v>203</v>
      </c>
      <c r="U19" s="51" t="s">
        <v>256</v>
      </c>
      <c r="V19" s="48" t="str">
        <f>INDEX(list!$E$2:$E$78,MATCH(X19,list!$F$2:$F$78,0))</f>
        <v>토큐메구로센</v>
      </c>
      <c r="W19" s="48" t="s">
        <v>202</v>
      </c>
      <c r="X19" s="72" t="s">
        <v>1092</v>
      </c>
      <c r="Y19" s="48" t="s">
        <v>203</v>
      </c>
      <c r="Z19" s="50" t="str">
        <f>INDEX(list!$I$2:$I$1000,MATCH(AB19,list!$J$2:$J$1000,0))</f>
        <v>후도마에</v>
      </c>
      <c r="AA19" s="48" t="s">
        <v>202</v>
      </c>
      <c r="AB19" s="73" t="s">
        <v>1247</v>
      </c>
      <c r="AC19" s="48" t="s">
        <v>203</v>
      </c>
      <c r="AD19" s="51" t="s">
        <v>415</v>
      </c>
      <c r="AE19" s="52" t="s">
        <v>204</v>
      </c>
      <c r="AF19" s="52" t="str">
        <f>INDEX(list!$B$2:$B$63,MATCH(AH19,list!$C$2:$C$63,0))</f>
        <v>시나가와구</v>
      </c>
      <c r="AG19" s="48" t="s">
        <v>202</v>
      </c>
      <c r="AH19" s="70" t="s">
        <v>1273</v>
      </c>
      <c r="AI19" s="48" t="s">
        <v>203</v>
      </c>
      <c r="AP19" s="52" t="str">
        <f t="shared" si="0"/>
        <v>東京都品川区西五反田2-24-10</v>
      </c>
      <c r="AQ19" s="85" t="s">
        <v>1282</v>
      </c>
      <c r="AR19" s="64">
        <v>73.599999999999994</v>
      </c>
      <c r="AS19" s="51" t="s">
        <v>1118</v>
      </c>
      <c r="AT19" s="57" t="s">
        <v>1075</v>
      </c>
      <c r="AU19" s="85">
        <v>3</v>
      </c>
      <c r="AV19" s="65" t="s">
        <v>1283</v>
      </c>
      <c r="AW19" s="88" t="s">
        <v>1165</v>
      </c>
      <c r="AX19" s="55" t="s">
        <v>205</v>
      </c>
      <c r="AZ19" s="55"/>
      <c r="BA19" s="53"/>
      <c r="BB19" s="47" t="s">
        <v>366</v>
      </c>
      <c r="BC19" s="47" t="s">
        <v>366</v>
      </c>
      <c r="BE19" s="59" t="s">
        <v>1390</v>
      </c>
      <c r="BF19" s="69" t="s">
        <v>1284</v>
      </c>
      <c r="BG19" s="47" t="s">
        <v>1285</v>
      </c>
      <c r="BM19" s="47" t="s">
        <v>25</v>
      </c>
    </row>
    <row r="20" spans="1:65" ht="14.25" customHeight="1">
      <c r="A20" s="47">
        <v>190224919</v>
      </c>
      <c r="B20" s="47" t="s">
        <v>252</v>
      </c>
      <c r="C20" s="72" t="s">
        <v>1286</v>
      </c>
      <c r="D20" s="48" t="s">
        <v>412</v>
      </c>
      <c r="E20" s="47" t="s">
        <v>1287</v>
      </c>
      <c r="F20" s="48" t="s">
        <v>413</v>
      </c>
      <c r="G20" s="72" t="s">
        <v>1288</v>
      </c>
      <c r="H20" s="47">
        <v>142000000</v>
      </c>
      <c r="I20" s="47">
        <v>20900</v>
      </c>
      <c r="J20" s="47">
        <v>8200</v>
      </c>
      <c r="M20" s="48" t="str">
        <f>INDEX(list!$E$2:$E$78,MATCH(O20,list!$F$2:$F$78,0))</f>
        <v>JR야마노테센</v>
      </c>
      <c r="N20" s="48" t="s">
        <v>202</v>
      </c>
      <c r="O20" s="72" t="s">
        <v>414</v>
      </c>
      <c r="P20" s="48" t="s">
        <v>203</v>
      </c>
      <c r="Q20" s="50" t="str">
        <f>INDEX(list!$I$2:$I$1000,MATCH(S20,list!$J$2:$J$1000,0))</f>
        <v>에비스</v>
      </c>
      <c r="R20" s="48" t="s">
        <v>202</v>
      </c>
      <c r="S20" s="73" t="s">
        <v>1289</v>
      </c>
      <c r="T20" s="48" t="s">
        <v>203</v>
      </c>
      <c r="U20" s="51" t="s">
        <v>416</v>
      </c>
      <c r="V20" s="48" t="str">
        <f>INDEX(list!$E$2:$E$78,MATCH(X20,list!$F$2:$F$78,0))</f>
        <v>토쿄메트로 히비야센</v>
      </c>
      <c r="W20" s="48" t="s">
        <v>202</v>
      </c>
      <c r="X20" s="72" t="s">
        <v>1227</v>
      </c>
      <c r="Y20" s="48" t="s">
        <v>203</v>
      </c>
      <c r="Z20" s="50" t="str">
        <f>INDEX(list!$I$2:$I$1000,MATCH(AB20,list!$J$2:$J$1000,0))</f>
        <v>에비스</v>
      </c>
      <c r="AA20" s="48" t="s">
        <v>202</v>
      </c>
      <c r="AB20" s="73" t="s">
        <v>1289</v>
      </c>
      <c r="AC20" s="48" t="s">
        <v>203</v>
      </c>
      <c r="AD20" s="51" t="s">
        <v>416</v>
      </c>
      <c r="AE20" s="52" t="s">
        <v>204</v>
      </c>
      <c r="AF20" s="52" t="str">
        <f>INDEX(list!$B$2:$B$63,MATCH(AH20,list!$C$2:$C$63,0))</f>
        <v>시부야구</v>
      </c>
      <c r="AG20" s="48" t="s">
        <v>202</v>
      </c>
      <c r="AH20" s="70" t="s">
        <v>1265</v>
      </c>
      <c r="AI20" s="48" t="s">
        <v>203</v>
      </c>
      <c r="AP20" s="52" t="str">
        <f t="shared" si="0"/>
        <v>東京都渋谷区東3-9-13</v>
      </c>
      <c r="AQ20" s="85" t="s">
        <v>1130</v>
      </c>
      <c r="AR20" s="64">
        <v>72.72</v>
      </c>
      <c r="AS20" s="51" t="s">
        <v>1118</v>
      </c>
      <c r="AT20" s="57" t="s">
        <v>1075</v>
      </c>
      <c r="AU20" s="85">
        <v>11</v>
      </c>
      <c r="AV20" s="65" t="s">
        <v>1290</v>
      </c>
      <c r="AW20" s="88" t="s">
        <v>1291</v>
      </c>
      <c r="AX20" s="55" t="s">
        <v>205</v>
      </c>
      <c r="AY20" s="89">
        <v>852.27</v>
      </c>
      <c r="AZ20" s="55"/>
      <c r="BA20" s="53"/>
      <c r="BB20" s="47" t="s">
        <v>366</v>
      </c>
      <c r="BC20" s="47" t="s">
        <v>366</v>
      </c>
      <c r="BE20" s="59" t="s">
        <v>1391</v>
      </c>
      <c r="BF20" s="69" t="s">
        <v>1121</v>
      </c>
      <c r="BG20" s="47" t="s">
        <v>1292</v>
      </c>
      <c r="BH20" s="47" t="s">
        <v>1293</v>
      </c>
      <c r="BM20" s="47" t="s">
        <v>25</v>
      </c>
    </row>
    <row r="21" spans="1:65" ht="14.25" customHeight="1">
      <c r="A21" s="47">
        <v>190224920</v>
      </c>
      <c r="B21" s="47" t="s">
        <v>252</v>
      </c>
      <c r="C21" s="72" t="s">
        <v>1294</v>
      </c>
      <c r="D21" s="48" t="s">
        <v>412</v>
      </c>
      <c r="E21" s="47" t="s">
        <v>1295</v>
      </c>
      <c r="F21" s="48" t="s">
        <v>413</v>
      </c>
      <c r="G21" s="72" t="s">
        <v>1296</v>
      </c>
      <c r="H21" s="47">
        <v>74900000</v>
      </c>
      <c r="I21" s="47">
        <v>22200</v>
      </c>
      <c r="J21" s="47">
        <v>6900</v>
      </c>
      <c r="M21" s="48" t="str">
        <f>INDEX(list!$E$2:$E$78,MATCH(O21,list!$F$2:$F$78,0))</f>
        <v>JR야마노테센</v>
      </c>
      <c r="N21" s="48" t="s">
        <v>202</v>
      </c>
      <c r="O21" s="72" t="s">
        <v>254</v>
      </c>
      <c r="P21" s="48" t="s">
        <v>203</v>
      </c>
      <c r="Q21" s="50" t="str">
        <f>INDEX(list!$I$2:$I$1000,MATCH(S21,list!$J$2:$J$1000,0))</f>
        <v>고탄다</v>
      </c>
      <c r="R21" s="48" t="s">
        <v>202</v>
      </c>
      <c r="S21" s="73" t="s">
        <v>1281</v>
      </c>
      <c r="T21" s="48" t="s">
        <v>203</v>
      </c>
      <c r="U21" s="51" t="s">
        <v>1148</v>
      </c>
      <c r="V21" s="48" t="str">
        <f>INDEX(list!$E$2:$E$78,MATCH(X21,list!$F$2:$F$78,0))</f>
        <v>토에이 아사쿠사센</v>
      </c>
      <c r="W21" s="48" t="s">
        <v>202</v>
      </c>
      <c r="X21" s="72" t="s">
        <v>1255</v>
      </c>
      <c r="Y21" s="48" t="s">
        <v>203</v>
      </c>
      <c r="Z21" s="50" t="str">
        <f>INDEX(list!$I$2:$I$1000,MATCH(AB21,list!$J$2:$J$1000,0))</f>
        <v>고탄다</v>
      </c>
      <c r="AA21" s="48" t="s">
        <v>202</v>
      </c>
      <c r="AB21" s="73" t="s">
        <v>1216</v>
      </c>
      <c r="AC21" s="48" t="s">
        <v>203</v>
      </c>
      <c r="AD21" s="51" t="s">
        <v>1113</v>
      </c>
      <c r="AE21" s="52" t="s">
        <v>204</v>
      </c>
      <c r="AF21" s="52" t="str">
        <f>INDEX(list!$B$2:$B$63,MATCH(AH21,list!$C$2:$C$63,0))</f>
        <v>시나가와구</v>
      </c>
      <c r="AG21" s="48" t="s">
        <v>202</v>
      </c>
      <c r="AH21" s="70" t="s">
        <v>1256</v>
      </c>
      <c r="AI21" s="48" t="s">
        <v>203</v>
      </c>
      <c r="AP21" s="52" t="str">
        <f t="shared" si="0"/>
        <v>東京都品川区東五反田5-22-19</v>
      </c>
      <c r="AQ21" s="85" t="s">
        <v>1130</v>
      </c>
      <c r="AR21" s="64">
        <v>62.41</v>
      </c>
      <c r="AS21" s="51" t="s">
        <v>1118</v>
      </c>
      <c r="AT21" s="57" t="s">
        <v>1075</v>
      </c>
      <c r="AU21" s="85">
        <v>2</v>
      </c>
      <c r="AV21" s="65" t="s">
        <v>1297</v>
      </c>
      <c r="AW21" s="88" t="s">
        <v>1187</v>
      </c>
      <c r="AX21" s="55" t="s">
        <v>205</v>
      </c>
      <c r="AY21" s="89">
        <v>604.91999999999996</v>
      </c>
      <c r="AZ21" s="55"/>
      <c r="BA21" s="53"/>
      <c r="BB21" s="47" t="s">
        <v>366</v>
      </c>
      <c r="BC21" s="47" t="s">
        <v>1298</v>
      </c>
      <c r="BE21" s="59" t="s">
        <v>1088</v>
      </c>
      <c r="BF21" s="69" t="s">
        <v>1121</v>
      </c>
      <c r="BG21" s="47" t="s">
        <v>1299</v>
      </c>
      <c r="BH21" s="47" t="s">
        <v>1300</v>
      </c>
      <c r="BM21" s="47" t="s">
        <v>25</v>
      </c>
    </row>
    <row r="22" spans="1:65" ht="14.25" customHeight="1">
      <c r="A22" s="47">
        <v>190224921</v>
      </c>
      <c r="B22" s="47" t="s">
        <v>252</v>
      </c>
      <c r="C22" s="72" t="s">
        <v>1301</v>
      </c>
      <c r="D22" s="48" t="s">
        <v>412</v>
      </c>
      <c r="E22" s="47" t="s">
        <v>1302</v>
      </c>
      <c r="F22" s="48" t="s">
        <v>413</v>
      </c>
      <c r="G22" s="72" t="s">
        <v>1303</v>
      </c>
      <c r="H22" s="47">
        <v>68500000</v>
      </c>
      <c r="I22" s="47">
        <v>13067</v>
      </c>
      <c r="J22" s="47">
        <v>4450</v>
      </c>
      <c r="M22" s="48" t="str">
        <f>INDEX(list!$E$2:$E$78,MATCH(O22,list!$F$2:$F$78,0))</f>
        <v>토큐메구로센</v>
      </c>
      <c r="N22" s="48" t="s">
        <v>202</v>
      </c>
      <c r="O22" s="72" t="s">
        <v>1093</v>
      </c>
      <c r="P22" s="48" t="s">
        <v>203</v>
      </c>
      <c r="Q22" s="50" t="str">
        <f>INDEX(list!$I$2:$I$1000,MATCH(S22,list!$J$2:$J$1000,0))</f>
        <v>후도마에</v>
      </c>
      <c r="R22" s="48" t="s">
        <v>202</v>
      </c>
      <c r="S22" s="73" t="s">
        <v>1304</v>
      </c>
      <c r="T22" s="48" t="s">
        <v>203</v>
      </c>
      <c r="U22" s="51" t="s">
        <v>1148</v>
      </c>
      <c r="V22" s="48"/>
      <c r="W22" s="48"/>
      <c r="X22" s="72"/>
      <c r="Y22" s="48"/>
      <c r="Z22" s="50"/>
      <c r="AA22" s="48"/>
      <c r="AB22" s="73"/>
      <c r="AC22" s="48"/>
      <c r="AD22" s="51"/>
      <c r="AE22" s="52" t="s">
        <v>204</v>
      </c>
      <c r="AF22" s="52" t="str">
        <f>INDEX(list!$B$2:$B$63,MATCH(AH22,list!$C$2:$C$63,0))</f>
        <v>시나가와구</v>
      </c>
      <c r="AG22" s="48" t="s">
        <v>202</v>
      </c>
      <c r="AH22" s="70" t="s">
        <v>1273</v>
      </c>
      <c r="AI22" s="48" t="s">
        <v>203</v>
      </c>
      <c r="AP22" s="52" t="str">
        <f t="shared" si="0"/>
        <v>東京都品川区西五反田3-10-18</v>
      </c>
      <c r="AQ22" s="85" t="s">
        <v>1117</v>
      </c>
      <c r="AR22" s="64">
        <v>41.26</v>
      </c>
      <c r="AS22" s="51" t="s">
        <v>1118</v>
      </c>
      <c r="AT22" s="57" t="s">
        <v>1075</v>
      </c>
      <c r="AU22" s="85">
        <v>16</v>
      </c>
      <c r="AV22" s="65" t="s">
        <v>1305</v>
      </c>
      <c r="AW22" s="88" t="s">
        <v>1187</v>
      </c>
      <c r="AX22" s="55" t="s">
        <v>205</v>
      </c>
      <c r="AY22" s="89">
        <v>2454.12</v>
      </c>
      <c r="AZ22" s="55"/>
      <c r="BA22" s="53"/>
      <c r="BB22" s="47" t="s">
        <v>366</v>
      </c>
      <c r="BC22" s="47" t="s">
        <v>1298</v>
      </c>
      <c r="BE22" s="59" t="s">
        <v>1089</v>
      </c>
      <c r="BF22" s="69" t="s">
        <v>1306</v>
      </c>
      <c r="BG22" s="47" t="s">
        <v>1307</v>
      </c>
      <c r="BH22" s="47" t="s">
        <v>1308</v>
      </c>
      <c r="BM22" s="47" t="s">
        <v>25</v>
      </c>
    </row>
    <row r="23" spans="1:65" ht="14.25" customHeight="1">
      <c r="A23" s="47">
        <v>190224922</v>
      </c>
      <c r="B23" s="47" t="s">
        <v>252</v>
      </c>
      <c r="C23" s="72" t="s">
        <v>1309</v>
      </c>
      <c r="D23" s="48" t="s">
        <v>412</v>
      </c>
      <c r="E23" s="47" t="s">
        <v>1310</v>
      </c>
      <c r="F23" s="48" t="s">
        <v>413</v>
      </c>
      <c r="G23" s="72" t="s">
        <v>1311</v>
      </c>
      <c r="H23" s="47">
        <v>105000000</v>
      </c>
      <c r="I23" s="47">
        <v>24320</v>
      </c>
      <c r="J23" s="47">
        <v>13960</v>
      </c>
      <c r="M23" s="48" t="str">
        <f>INDEX(list!$E$2:$E$78,MATCH(O23,list!$F$2:$F$78,0))</f>
        <v>토큐토요코센</v>
      </c>
      <c r="N23" s="48" t="s">
        <v>202</v>
      </c>
      <c r="O23" s="72" t="s">
        <v>1312</v>
      </c>
      <c r="P23" s="48" t="s">
        <v>203</v>
      </c>
      <c r="Q23" s="50" t="str">
        <f>INDEX(list!$I$2:$I$1000,MATCH(S23,list!$J$2:$J$1000,0))</f>
        <v>다이칸야마</v>
      </c>
      <c r="R23" s="48" t="s">
        <v>202</v>
      </c>
      <c r="S23" s="73" t="s">
        <v>1313</v>
      </c>
      <c r="T23" s="48" t="s">
        <v>203</v>
      </c>
      <c r="U23" s="51" t="s">
        <v>1148</v>
      </c>
      <c r="V23" s="48" t="str">
        <f>INDEX(list!$E$2:$E$78,MATCH(X23,list!$F$2:$F$78,0))</f>
        <v>토쿄메트로 히비야센</v>
      </c>
      <c r="W23" s="48" t="s">
        <v>202</v>
      </c>
      <c r="X23" s="72" t="s">
        <v>1227</v>
      </c>
      <c r="Y23" s="48" t="s">
        <v>203</v>
      </c>
      <c r="Z23" s="50" t="str">
        <f>INDEX(list!$I$2:$I$1000,MATCH(AB23,list!$J$2:$J$1000,0))</f>
        <v>에비스</v>
      </c>
      <c r="AA23" s="48" t="s">
        <v>202</v>
      </c>
      <c r="AB23" s="73" t="s">
        <v>1289</v>
      </c>
      <c r="AC23" s="48" t="s">
        <v>203</v>
      </c>
      <c r="AD23" s="51" t="s">
        <v>416</v>
      </c>
      <c r="AE23" s="52" t="s">
        <v>204</v>
      </c>
      <c r="AF23" s="52" t="str">
        <f>INDEX(list!$B$2:$B$63,MATCH(AH23,list!$C$2:$C$63,0))</f>
        <v>시부야구</v>
      </c>
      <c r="AG23" s="48" t="s">
        <v>202</v>
      </c>
      <c r="AH23" s="70" t="s">
        <v>1265</v>
      </c>
      <c r="AI23" s="48" t="s">
        <v>203</v>
      </c>
      <c r="AP23" s="52" t="str">
        <f t="shared" si="0"/>
        <v>東京都渋谷区恵比寿西2-11-14</v>
      </c>
      <c r="AQ23" s="85" t="s">
        <v>1176</v>
      </c>
      <c r="AR23" s="64">
        <v>82.35</v>
      </c>
      <c r="AS23" s="51" t="s">
        <v>1118</v>
      </c>
      <c r="AT23" s="57" t="s">
        <v>1075</v>
      </c>
      <c r="AU23" s="85">
        <v>1</v>
      </c>
      <c r="AV23" s="65" t="s">
        <v>1314</v>
      </c>
      <c r="AW23" s="88" t="s">
        <v>1179</v>
      </c>
      <c r="AX23" s="55" t="s">
        <v>205</v>
      </c>
      <c r="AY23" s="89">
        <v>884.31</v>
      </c>
      <c r="AZ23" s="55"/>
      <c r="BA23" s="53"/>
      <c r="BB23" s="47" t="s">
        <v>366</v>
      </c>
      <c r="BC23" s="47" t="s">
        <v>366</v>
      </c>
      <c r="BE23" s="59" t="s">
        <v>1392</v>
      </c>
      <c r="BF23" s="69" t="s">
        <v>1121</v>
      </c>
      <c r="BG23" s="47" t="s">
        <v>1315</v>
      </c>
      <c r="BH23" s="47" t="s">
        <v>1316</v>
      </c>
      <c r="BM23" s="47" t="s">
        <v>25</v>
      </c>
    </row>
    <row r="24" spans="1:65" ht="14.25" customHeight="1">
      <c r="A24" s="47">
        <v>190224923</v>
      </c>
      <c r="B24" s="47" t="s">
        <v>252</v>
      </c>
      <c r="C24" s="72" t="s">
        <v>1317</v>
      </c>
      <c r="D24" s="48" t="s">
        <v>412</v>
      </c>
      <c r="E24" s="47" t="s">
        <v>1318</v>
      </c>
      <c r="F24" s="48" t="s">
        <v>413</v>
      </c>
      <c r="G24" s="72" t="s">
        <v>1319</v>
      </c>
      <c r="H24" s="47">
        <v>94300000</v>
      </c>
      <c r="I24" s="47">
        <v>16210</v>
      </c>
      <c r="J24" s="47">
        <v>7770</v>
      </c>
      <c r="M24" s="48" t="str">
        <f>INDEX(list!$E$2:$E$78,MATCH(O24,list!$F$2:$F$78,0))</f>
        <v>JR야마노테센</v>
      </c>
      <c r="N24" s="48" t="s">
        <v>202</v>
      </c>
      <c r="O24" s="72" t="s">
        <v>254</v>
      </c>
      <c r="P24" s="48" t="s">
        <v>203</v>
      </c>
      <c r="Q24" s="50" t="str">
        <f>INDEX(list!$I$2:$I$1000,MATCH(S24,list!$J$2:$J$1000,0))</f>
        <v>오오사키</v>
      </c>
      <c r="R24" s="48" t="s">
        <v>202</v>
      </c>
      <c r="S24" s="73" t="s">
        <v>101</v>
      </c>
      <c r="T24" s="48" t="s">
        <v>203</v>
      </c>
      <c r="U24" s="51" t="s">
        <v>256</v>
      </c>
      <c r="V24" s="48" t="str">
        <f>INDEX(list!$E$2:$E$78,MATCH(X24,list!$F$2:$F$78,0))</f>
        <v>JR야마노테센</v>
      </c>
      <c r="W24" s="48" t="s">
        <v>202</v>
      </c>
      <c r="X24" s="72" t="s">
        <v>254</v>
      </c>
      <c r="Y24" s="48" t="s">
        <v>203</v>
      </c>
      <c r="Z24" s="50" t="str">
        <f>INDEX(list!$I$2:$I$1000,MATCH(AB24,list!$J$2:$J$1000,0))</f>
        <v>고탄다</v>
      </c>
      <c r="AA24" s="48" t="s">
        <v>202</v>
      </c>
      <c r="AB24" s="73" t="s">
        <v>1216</v>
      </c>
      <c r="AC24" s="48" t="s">
        <v>203</v>
      </c>
      <c r="AD24" s="51" t="s">
        <v>256</v>
      </c>
      <c r="AE24" s="52" t="s">
        <v>204</v>
      </c>
      <c r="AF24" s="52" t="str">
        <f>INDEX(list!$B$2:$B$63,MATCH(AH24,list!$C$2:$C$63,0))</f>
        <v>시나가와구</v>
      </c>
      <c r="AG24" s="48" t="s">
        <v>202</v>
      </c>
      <c r="AH24" s="70" t="s">
        <v>1273</v>
      </c>
      <c r="AI24" s="48" t="s">
        <v>203</v>
      </c>
      <c r="AP24" s="52" t="str">
        <f t="shared" si="0"/>
        <v>東京都品川区東五反田2-10-1</v>
      </c>
      <c r="AQ24" s="85" t="s">
        <v>1151</v>
      </c>
      <c r="AR24" s="64">
        <v>51.77</v>
      </c>
      <c r="AS24" s="51" t="s">
        <v>1118</v>
      </c>
      <c r="AT24" s="57" t="s">
        <v>1075</v>
      </c>
      <c r="AU24" s="85">
        <v>19</v>
      </c>
      <c r="AV24" s="65" t="s">
        <v>1320</v>
      </c>
      <c r="AW24" s="88" t="s">
        <v>1321</v>
      </c>
      <c r="AX24" s="55" t="s">
        <v>205</v>
      </c>
      <c r="AY24" s="89">
        <v>6288.63</v>
      </c>
      <c r="AZ24" s="55"/>
      <c r="BA24" s="53"/>
      <c r="BB24" s="47" t="s">
        <v>366</v>
      </c>
      <c r="BC24" s="47" t="s">
        <v>366</v>
      </c>
      <c r="BE24" s="59" t="s">
        <v>1393</v>
      </c>
      <c r="BF24" s="69" t="s">
        <v>1306</v>
      </c>
      <c r="BG24" s="47" t="s">
        <v>1307</v>
      </c>
      <c r="BH24" s="47" t="s">
        <v>1322</v>
      </c>
      <c r="BM24" s="47" t="s">
        <v>25</v>
      </c>
    </row>
    <row r="25" spans="1:65" ht="14.25" customHeight="1">
      <c r="A25" s="47">
        <v>190224924</v>
      </c>
      <c r="B25" s="47" t="s">
        <v>252</v>
      </c>
      <c r="C25" s="72" t="s">
        <v>1317</v>
      </c>
      <c r="D25" s="48" t="s">
        <v>412</v>
      </c>
      <c r="E25" s="47" t="s">
        <v>1318</v>
      </c>
      <c r="F25" s="48" t="s">
        <v>413</v>
      </c>
      <c r="G25" s="72" t="s">
        <v>1319</v>
      </c>
      <c r="H25" s="47">
        <v>89800000</v>
      </c>
      <c r="I25" s="47">
        <v>19140</v>
      </c>
      <c r="J25" s="47">
        <v>9180</v>
      </c>
      <c r="M25" s="48" t="str">
        <f>INDEX(list!$E$2:$E$78,MATCH(O25,list!$F$2:$F$78,0))</f>
        <v>JR야마노테센</v>
      </c>
      <c r="N25" s="48" t="s">
        <v>202</v>
      </c>
      <c r="O25" s="72" t="s">
        <v>254</v>
      </c>
      <c r="P25" s="48" t="s">
        <v>203</v>
      </c>
      <c r="Q25" s="50" t="str">
        <f>INDEX(list!$I$2:$I$1000,MATCH(S25,list!$J$2:$J$1000,0))</f>
        <v>오오사키</v>
      </c>
      <c r="R25" s="48" t="s">
        <v>202</v>
      </c>
      <c r="S25" s="73" t="s">
        <v>101</v>
      </c>
      <c r="T25" s="48" t="s">
        <v>203</v>
      </c>
      <c r="U25" s="51" t="s">
        <v>256</v>
      </c>
      <c r="V25" s="48" t="str">
        <f>INDEX(list!$E$2:$E$78,MATCH(X25,list!$F$2:$F$78,0))</f>
        <v>JR야마노테센</v>
      </c>
      <c r="W25" s="48" t="s">
        <v>202</v>
      </c>
      <c r="X25" s="72" t="s">
        <v>254</v>
      </c>
      <c r="Y25" s="48" t="s">
        <v>203</v>
      </c>
      <c r="Z25" s="50" t="str">
        <f>INDEX(list!$I$2:$I$1000,MATCH(AB25,list!$J$2:$J$1000,0))</f>
        <v>고탄다</v>
      </c>
      <c r="AA25" s="48" t="s">
        <v>202</v>
      </c>
      <c r="AB25" s="73" t="s">
        <v>1216</v>
      </c>
      <c r="AC25" s="48" t="s">
        <v>203</v>
      </c>
      <c r="AD25" s="51" t="s">
        <v>256</v>
      </c>
      <c r="AE25" s="52" t="s">
        <v>204</v>
      </c>
      <c r="AF25" s="52" t="str">
        <f>INDEX(list!$B$2:$B$63,MATCH(AH25,list!$C$2:$C$63,0))</f>
        <v>시나가와구</v>
      </c>
      <c r="AG25" s="48" t="s">
        <v>202</v>
      </c>
      <c r="AH25" s="70" t="s">
        <v>1273</v>
      </c>
      <c r="AI25" s="48" t="s">
        <v>203</v>
      </c>
      <c r="AP25" s="52" t="str">
        <f t="shared" ref="AP25" si="1">G25</f>
        <v>東京都品川区東五反田2-10-1</v>
      </c>
      <c r="AQ25" s="85" t="s">
        <v>1151</v>
      </c>
      <c r="AR25" s="64">
        <v>61.16</v>
      </c>
      <c r="AS25" s="51" t="s">
        <v>1118</v>
      </c>
      <c r="AT25" s="57" t="s">
        <v>1075</v>
      </c>
      <c r="AU25" s="85">
        <v>27</v>
      </c>
      <c r="AV25" s="65" t="s">
        <v>1320</v>
      </c>
      <c r="AW25" s="88" t="s">
        <v>1321</v>
      </c>
      <c r="AX25" s="55" t="s">
        <v>205</v>
      </c>
      <c r="AY25" s="89">
        <v>6288.63</v>
      </c>
      <c r="AZ25" s="55"/>
      <c r="BA25" s="53"/>
      <c r="BB25" s="47" t="s">
        <v>366</v>
      </c>
      <c r="BC25" s="47" t="s">
        <v>366</v>
      </c>
      <c r="BE25" s="59" t="s">
        <v>1393</v>
      </c>
      <c r="BF25" s="69" t="s">
        <v>1306</v>
      </c>
      <c r="BG25" s="47" t="s">
        <v>1307</v>
      </c>
      <c r="BH25" s="47" t="s">
        <v>1322</v>
      </c>
      <c r="BM25" s="47" t="s">
        <v>25</v>
      </c>
    </row>
    <row r="26" spans="1:65" ht="14.25" customHeight="1">
      <c r="A26" s="47">
        <v>190224925</v>
      </c>
      <c r="B26" s="47" t="s">
        <v>252</v>
      </c>
      <c r="C26" s="72" t="s">
        <v>1324</v>
      </c>
      <c r="D26" s="48" t="s">
        <v>412</v>
      </c>
      <c r="E26" s="47" t="s">
        <v>1323</v>
      </c>
      <c r="F26" s="48" t="s">
        <v>413</v>
      </c>
      <c r="G26" s="72" t="s">
        <v>1325</v>
      </c>
      <c r="H26" s="47">
        <v>84800000</v>
      </c>
      <c r="I26" s="47">
        <v>17800</v>
      </c>
      <c r="J26" s="47">
        <v>6770</v>
      </c>
      <c r="M26" s="48" t="str">
        <f>INDEX(list!$E$2:$E$78,MATCH(O26,list!$F$2:$F$78,0))</f>
        <v>JR야마노테센</v>
      </c>
      <c r="N26" s="48" t="s">
        <v>202</v>
      </c>
      <c r="O26" s="72" t="s">
        <v>254</v>
      </c>
      <c r="P26" s="48" t="s">
        <v>203</v>
      </c>
      <c r="Q26" s="50" t="str">
        <f>INDEX(list!$I$2:$I$1000,MATCH(S26,list!$J$2:$J$1000,0))</f>
        <v>메구로</v>
      </c>
      <c r="R26" s="48" t="s">
        <v>202</v>
      </c>
      <c r="S26" s="73" t="s">
        <v>1327</v>
      </c>
      <c r="T26" s="48" t="s">
        <v>203</v>
      </c>
      <c r="U26" s="51" t="s">
        <v>415</v>
      </c>
      <c r="V26" s="48" t="str">
        <f>INDEX(list!$E$2:$E$78,MATCH(X26,list!$F$2:$F$78,0))</f>
        <v>토큐메구로센</v>
      </c>
      <c r="W26" s="48" t="s">
        <v>202</v>
      </c>
      <c r="X26" s="72" t="s">
        <v>1015</v>
      </c>
      <c r="Y26" s="48" t="s">
        <v>203</v>
      </c>
      <c r="Z26" s="50" t="str">
        <f>INDEX(list!$I$2:$I$1000,MATCH(AB26,list!$J$2:$J$1000,0))</f>
        <v>후도마에</v>
      </c>
      <c r="AA26" s="48" t="s">
        <v>202</v>
      </c>
      <c r="AB26" s="73" t="s">
        <v>1304</v>
      </c>
      <c r="AC26" s="48" t="s">
        <v>203</v>
      </c>
      <c r="AD26" s="51" t="s">
        <v>257</v>
      </c>
      <c r="AE26" s="52" t="s">
        <v>204</v>
      </c>
      <c r="AF26" s="52" t="str">
        <f>INDEX(list!$B$2:$B$63,MATCH(AH26,list!$C$2:$C$63,0))</f>
        <v>메구로구</v>
      </c>
      <c r="AG26" s="48" t="s">
        <v>202</v>
      </c>
      <c r="AH26" s="70" t="s">
        <v>1328</v>
      </c>
      <c r="AI26" s="48" t="s">
        <v>203</v>
      </c>
      <c r="AP26" s="52" t="str">
        <f t="shared" si="0"/>
        <v>東京都目黒区下目黒2-23-11</v>
      </c>
      <c r="AQ26" s="85" t="s">
        <v>1176</v>
      </c>
      <c r="AR26" s="64">
        <v>67.63</v>
      </c>
      <c r="AS26" s="51" t="s">
        <v>1118</v>
      </c>
      <c r="AT26" s="57" t="s">
        <v>1075</v>
      </c>
      <c r="AU26" s="85">
        <v>4</v>
      </c>
      <c r="AV26" s="65" t="s">
        <v>1329</v>
      </c>
      <c r="AW26" s="88" t="s">
        <v>1140</v>
      </c>
      <c r="AX26" s="55" t="s">
        <v>205</v>
      </c>
      <c r="AY26" s="89">
        <v>1919</v>
      </c>
      <c r="AZ26" s="55"/>
      <c r="BA26" s="53"/>
      <c r="BB26" s="47" t="s">
        <v>366</v>
      </c>
      <c r="BC26" s="47" t="s">
        <v>366</v>
      </c>
      <c r="BE26" s="59" t="s">
        <v>1394</v>
      </c>
      <c r="BF26" s="69" t="s">
        <v>1121</v>
      </c>
      <c r="BG26" s="47" t="s">
        <v>1330</v>
      </c>
      <c r="BH26" s="47" t="s">
        <v>1331</v>
      </c>
      <c r="BM26" s="47" t="s">
        <v>25</v>
      </c>
    </row>
    <row r="27" spans="1:65" ht="14.25" customHeight="1">
      <c r="A27" s="47">
        <v>190224926</v>
      </c>
      <c r="B27" s="47" t="s">
        <v>252</v>
      </c>
      <c r="C27" s="72" t="s">
        <v>1332</v>
      </c>
      <c r="D27" s="48" t="s">
        <v>412</v>
      </c>
      <c r="E27" s="47" t="s">
        <v>1333</v>
      </c>
      <c r="F27" s="48" t="s">
        <v>413</v>
      </c>
      <c r="G27" s="72" t="s">
        <v>1334</v>
      </c>
      <c r="H27" s="47">
        <v>74800000</v>
      </c>
      <c r="I27" s="47">
        <v>18700</v>
      </c>
      <c r="J27" s="47">
        <v>21520</v>
      </c>
      <c r="M27" s="48" t="str">
        <f>INDEX(list!$E$2:$E$78,MATCH(O27,list!$F$2:$F$78,0))</f>
        <v>JR야마노테센</v>
      </c>
      <c r="N27" s="48" t="s">
        <v>202</v>
      </c>
      <c r="O27" s="72" t="s">
        <v>254</v>
      </c>
      <c r="P27" s="48" t="s">
        <v>203</v>
      </c>
      <c r="Q27" s="50" t="str">
        <f>INDEX(list!$I$2:$I$1000,MATCH(S27,list!$J$2:$J$1000,0))</f>
        <v>에비스</v>
      </c>
      <c r="R27" s="48" t="s">
        <v>202</v>
      </c>
      <c r="S27" s="73" t="s">
        <v>1289</v>
      </c>
      <c r="T27" s="48" t="s">
        <v>203</v>
      </c>
      <c r="U27" s="51" t="s">
        <v>1148</v>
      </c>
      <c r="V27" s="48"/>
      <c r="W27" s="48"/>
      <c r="X27" s="72"/>
      <c r="Y27" s="48"/>
      <c r="Z27" s="50"/>
      <c r="AA27" s="48"/>
      <c r="AB27" s="73"/>
      <c r="AC27" s="48"/>
      <c r="AD27" s="51"/>
      <c r="AE27" s="52" t="s">
        <v>204</v>
      </c>
      <c r="AF27" s="52" t="str">
        <f>INDEX(list!$B$2:$B$63,MATCH(AH27,list!$C$2:$C$63,0))</f>
        <v>시부야구</v>
      </c>
      <c r="AG27" s="48" t="s">
        <v>202</v>
      </c>
      <c r="AH27" s="70" t="s">
        <v>1265</v>
      </c>
      <c r="AI27" s="48" t="s">
        <v>203</v>
      </c>
      <c r="AP27" s="52" t="str">
        <f t="shared" si="0"/>
        <v>東京都渋谷区広尾1-15-8</v>
      </c>
      <c r="AQ27" s="85" t="s">
        <v>1130</v>
      </c>
      <c r="AR27" s="64">
        <v>54.18</v>
      </c>
      <c r="AS27" s="51" t="s">
        <v>1118</v>
      </c>
      <c r="AT27" s="57" t="s">
        <v>1075</v>
      </c>
      <c r="AU27" s="85">
        <v>2</v>
      </c>
      <c r="AV27" s="65" t="s">
        <v>1335</v>
      </c>
      <c r="AW27" s="88" t="s">
        <v>1179</v>
      </c>
      <c r="AX27" s="55" t="s">
        <v>205</v>
      </c>
      <c r="AY27" s="89">
        <v>390.3</v>
      </c>
      <c r="AZ27" s="55"/>
      <c r="BA27" s="53"/>
      <c r="BB27" s="47" t="s">
        <v>366</v>
      </c>
      <c r="BC27" s="47" t="s">
        <v>1298</v>
      </c>
      <c r="BE27" s="59" t="s">
        <v>1336</v>
      </c>
      <c r="BF27" s="69" t="s">
        <v>1337</v>
      </c>
      <c r="BG27" s="47" t="s">
        <v>1338</v>
      </c>
      <c r="BH27" s="47" t="s">
        <v>1339</v>
      </c>
      <c r="BM27" s="47" t="s">
        <v>25</v>
      </c>
    </row>
    <row r="28" spans="1:65" ht="14.25" customHeight="1">
      <c r="A28" s="47">
        <v>190224927</v>
      </c>
      <c r="B28" s="47" t="s">
        <v>252</v>
      </c>
      <c r="C28" s="22" t="s">
        <v>1340</v>
      </c>
      <c r="D28" s="48" t="s">
        <v>412</v>
      </c>
      <c r="E28" s="47" t="s">
        <v>1341</v>
      </c>
      <c r="F28" s="48" t="s">
        <v>413</v>
      </c>
      <c r="G28" s="72" t="s">
        <v>1342</v>
      </c>
      <c r="H28" s="47">
        <v>115000000</v>
      </c>
      <c r="I28" s="47">
        <v>21590</v>
      </c>
      <c r="J28" s="47">
        <v>10960</v>
      </c>
      <c r="M28" s="48" t="str">
        <f>INDEX(list!$E$2:$E$78,MATCH(O28,list!$F$2:$F$78,0))</f>
        <v>JR야마노테센</v>
      </c>
      <c r="N28" s="48" t="s">
        <v>202</v>
      </c>
      <c r="O28" s="72" t="s">
        <v>254</v>
      </c>
      <c r="P28" s="48" t="s">
        <v>203</v>
      </c>
      <c r="Q28" s="50" t="str">
        <f>INDEX(list!$I$2:$I$1000,MATCH(S28,list!$J$2:$J$1000,0))</f>
        <v>에비스</v>
      </c>
      <c r="R28" s="48" t="s">
        <v>202</v>
      </c>
      <c r="S28" s="73" t="s">
        <v>1289</v>
      </c>
      <c r="T28" s="48" t="s">
        <v>203</v>
      </c>
      <c r="U28" s="51" t="s">
        <v>415</v>
      </c>
      <c r="V28" s="48" t="str">
        <f>INDEX(list!$E$2:$E$78,MATCH(X28,list!$F$2:$F$78,0))</f>
        <v>JR야마노테센</v>
      </c>
      <c r="W28" s="48" t="s">
        <v>202</v>
      </c>
      <c r="X28" s="72" t="s">
        <v>254</v>
      </c>
      <c r="Y28" s="48" t="s">
        <v>203</v>
      </c>
      <c r="Z28" s="50" t="str">
        <f>INDEX(list!$I$2:$I$1000,MATCH(AB28,list!$J$2:$J$1000,0))</f>
        <v>메구로</v>
      </c>
      <c r="AA28" s="48" t="s">
        <v>202</v>
      </c>
      <c r="AB28" s="73" t="s">
        <v>1326</v>
      </c>
      <c r="AC28" s="48" t="s">
        <v>203</v>
      </c>
      <c r="AD28" s="51" t="s">
        <v>1239</v>
      </c>
      <c r="AE28" s="52" t="s">
        <v>204</v>
      </c>
      <c r="AF28" s="52" t="str">
        <f>INDEX(list!$B$2:$B$63,MATCH(AH28,list!$C$2:$C$63,0))</f>
        <v>메구로구</v>
      </c>
      <c r="AG28" s="48" t="s">
        <v>202</v>
      </c>
      <c r="AH28" s="70" t="s">
        <v>1328</v>
      </c>
      <c r="AI28" s="48" t="s">
        <v>203</v>
      </c>
      <c r="AP28" s="52" t="str">
        <f t="shared" si="0"/>
        <v>東京都目黒区三田1-4-3</v>
      </c>
      <c r="AQ28" s="85" t="s">
        <v>1117</v>
      </c>
      <c r="AR28" s="64">
        <v>54.95</v>
      </c>
      <c r="AS28" s="51" t="s">
        <v>1118</v>
      </c>
      <c r="AT28" s="57" t="s">
        <v>1075</v>
      </c>
      <c r="AU28" s="85">
        <v>7</v>
      </c>
      <c r="AV28" s="65" t="s">
        <v>1343</v>
      </c>
      <c r="AW28" s="88" t="s">
        <v>1344</v>
      </c>
      <c r="AX28" s="55" t="s">
        <v>205</v>
      </c>
      <c r="AY28" s="89">
        <v>8196.06</v>
      </c>
      <c r="AZ28" s="55"/>
      <c r="BA28" s="53"/>
      <c r="BB28" s="47" t="s">
        <v>366</v>
      </c>
      <c r="BC28" s="47" t="s">
        <v>366</v>
      </c>
      <c r="BE28" s="59" t="s">
        <v>1395</v>
      </c>
      <c r="BF28" s="69" t="s">
        <v>1121</v>
      </c>
      <c r="BG28" s="47" t="s">
        <v>1345</v>
      </c>
      <c r="BH28" s="47" t="s">
        <v>1346</v>
      </c>
      <c r="BM28" s="47" t="s">
        <v>25</v>
      </c>
    </row>
    <row r="29" spans="1:65" ht="14.25" customHeight="1">
      <c r="A29" s="47">
        <v>190224928</v>
      </c>
      <c r="B29" s="47" t="s">
        <v>252</v>
      </c>
      <c r="C29" s="72" t="s">
        <v>1324</v>
      </c>
      <c r="D29" s="48" t="s">
        <v>412</v>
      </c>
      <c r="E29" s="47" t="s">
        <v>1323</v>
      </c>
      <c r="F29" s="48" t="s">
        <v>413</v>
      </c>
      <c r="G29" s="72" t="s">
        <v>1325</v>
      </c>
      <c r="H29" s="47">
        <v>119800000</v>
      </c>
      <c r="I29" s="47">
        <v>19700</v>
      </c>
      <c r="J29" s="47">
        <v>7520</v>
      </c>
      <c r="M29" s="48" t="str">
        <f>INDEX(list!$E$2:$E$78,MATCH(O29,list!$F$2:$F$78,0))</f>
        <v>JR야마노테센</v>
      </c>
      <c r="N29" s="48" t="s">
        <v>202</v>
      </c>
      <c r="O29" s="72" t="s">
        <v>254</v>
      </c>
      <c r="P29" s="48" t="s">
        <v>203</v>
      </c>
      <c r="Q29" s="50" t="str">
        <f>INDEX(list!$I$2:$I$1000,MATCH(S29,list!$J$2:$J$1000,0))</f>
        <v>메구로</v>
      </c>
      <c r="R29" s="48" t="s">
        <v>202</v>
      </c>
      <c r="S29" s="73" t="s">
        <v>1327</v>
      </c>
      <c r="T29" s="48" t="s">
        <v>203</v>
      </c>
      <c r="U29" s="51" t="s">
        <v>415</v>
      </c>
      <c r="V29" s="48" t="str">
        <f>INDEX(list!$E$2:$E$78,MATCH(X29,list!$F$2:$F$78,0))</f>
        <v>토큐메구로센</v>
      </c>
      <c r="W29" s="48" t="s">
        <v>202</v>
      </c>
      <c r="X29" s="72" t="s">
        <v>1015</v>
      </c>
      <c r="Y29" s="48" t="s">
        <v>203</v>
      </c>
      <c r="Z29" s="50" t="str">
        <f>INDEX(list!$I$2:$I$1000,MATCH(AB29,list!$J$2:$J$1000,0))</f>
        <v>후도마에</v>
      </c>
      <c r="AA29" s="48" t="s">
        <v>202</v>
      </c>
      <c r="AB29" s="73" t="s">
        <v>1304</v>
      </c>
      <c r="AC29" s="48" t="s">
        <v>203</v>
      </c>
      <c r="AD29" s="51" t="s">
        <v>257</v>
      </c>
      <c r="AE29" s="52" t="s">
        <v>204</v>
      </c>
      <c r="AF29" s="52" t="str">
        <f>INDEX(list!$B$2:$B$63,MATCH(AH29,list!$C$2:$C$63,0))</f>
        <v>메구로구</v>
      </c>
      <c r="AG29" s="48" t="s">
        <v>202</v>
      </c>
      <c r="AH29" s="70" t="s">
        <v>1328</v>
      </c>
      <c r="AI29" s="48" t="s">
        <v>203</v>
      </c>
      <c r="AP29" s="52" t="str">
        <f t="shared" ref="AP29" si="2">G29</f>
        <v>東京都目黒区下目黒2-23-11</v>
      </c>
      <c r="AQ29" s="85" t="s">
        <v>1176</v>
      </c>
      <c r="AR29" s="64">
        <v>75.11</v>
      </c>
      <c r="AS29" s="51" t="s">
        <v>1118</v>
      </c>
      <c r="AT29" s="57" t="s">
        <v>1075</v>
      </c>
      <c r="AU29" s="85">
        <v>11</v>
      </c>
      <c r="AV29" s="65" t="s">
        <v>1329</v>
      </c>
      <c r="AW29" s="88" t="s">
        <v>1140</v>
      </c>
      <c r="AX29" s="55" t="s">
        <v>205</v>
      </c>
      <c r="AY29" s="89">
        <v>1919</v>
      </c>
      <c r="AZ29" s="55"/>
      <c r="BA29" s="53"/>
      <c r="BB29" s="47" t="s">
        <v>366</v>
      </c>
      <c r="BC29" s="47" t="s">
        <v>366</v>
      </c>
      <c r="BE29" s="59" t="s">
        <v>1394</v>
      </c>
      <c r="BF29" s="69" t="s">
        <v>1121</v>
      </c>
      <c r="BG29" s="47" t="s">
        <v>1330</v>
      </c>
      <c r="BH29" s="47" t="s">
        <v>1331</v>
      </c>
      <c r="BM29" s="47" t="s">
        <v>25</v>
      </c>
    </row>
    <row r="30" spans="1:65" ht="14.25" customHeight="1">
      <c r="A30" s="47">
        <v>190224929</v>
      </c>
      <c r="B30" s="47" t="s">
        <v>252</v>
      </c>
      <c r="C30" s="72" t="s">
        <v>1347</v>
      </c>
      <c r="D30" s="48" t="s">
        <v>412</v>
      </c>
      <c r="E30" s="47" t="s">
        <v>1348</v>
      </c>
      <c r="F30" s="48" t="s">
        <v>413</v>
      </c>
      <c r="G30" s="72" t="s">
        <v>1349</v>
      </c>
      <c r="H30" s="47">
        <v>93000000</v>
      </c>
      <c r="I30" s="47">
        <v>16100</v>
      </c>
      <c r="J30" s="47">
        <v>12340</v>
      </c>
      <c r="M30" s="48" t="str">
        <f>INDEX(list!$E$2:$E$78,MATCH(O30,list!$F$2:$F$78,0))</f>
        <v>JR야마노테센</v>
      </c>
      <c r="N30" s="48" t="s">
        <v>202</v>
      </c>
      <c r="O30" s="72" t="s">
        <v>254</v>
      </c>
      <c r="P30" s="48" t="s">
        <v>203</v>
      </c>
      <c r="Q30" s="50" t="str">
        <f>INDEX(list!$I$2:$I$1000,MATCH(S30,list!$J$2:$J$1000,0))</f>
        <v>메구로</v>
      </c>
      <c r="R30" s="48" t="s">
        <v>202</v>
      </c>
      <c r="S30" s="73" t="s">
        <v>1327</v>
      </c>
      <c r="T30" s="48" t="s">
        <v>203</v>
      </c>
      <c r="U30" s="51" t="s">
        <v>1350</v>
      </c>
      <c r="V30" s="48"/>
      <c r="W30" s="48"/>
      <c r="X30" s="72"/>
      <c r="Y30" s="48"/>
      <c r="Z30" s="50"/>
      <c r="AA30" s="48"/>
      <c r="AB30" s="73"/>
      <c r="AC30" s="48"/>
      <c r="AD30" s="51"/>
      <c r="AE30" s="52" t="s">
        <v>204</v>
      </c>
      <c r="AF30" s="52" t="str">
        <f>INDEX(list!$B$2:$B$63,MATCH(AH30,list!$C$2:$C$63,0))</f>
        <v>메구로구</v>
      </c>
      <c r="AG30" s="48" t="s">
        <v>202</v>
      </c>
      <c r="AH30" s="70" t="s">
        <v>1098</v>
      </c>
      <c r="AI30" s="48" t="s">
        <v>203</v>
      </c>
      <c r="AP30" s="52" t="str">
        <f t="shared" si="0"/>
        <v>東京都目黒区下目黒1-6-5</v>
      </c>
      <c r="AQ30" s="85" t="s">
        <v>1176</v>
      </c>
      <c r="AR30" s="64">
        <v>70.12</v>
      </c>
      <c r="AS30" s="51" t="s">
        <v>1118</v>
      </c>
      <c r="AT30" s="57" t="s">
        <v>1075</v>
      </c>
      <c r="AU30" s="85">
        <v>2</v>
      </c>
      <c r="AV30" s="65" t="s">
        <v>1267</v>
      </c>
      <c r="AW30" s="88" t="s">
        <v>1132</v>
      </c>
      <c r="AX30" s="55" t="s">
        <v>205</v>
      </c>
      <c r="AY30" s="89">
        <v>1204.1400000000001</v>
      </c>
      <c r="AZ30" s="55"/>
      <c r="BA30" s="53"/>
      <c r="BB30" s="47" t="s">
        <v>366</v>
      </c>
      <c r="BC30" s="47" t="s">
        <v>1298</v>
      </c>
      <c r="BE30" s="59" t="s">
        <v>1090</v>
      </c>
      <c r="BF30" s="69" t="s">
        <v>1121</v>
      </c>
      <c r="BG30" s="47" t="s">
        <v>1330</v>
      </c>
      <c r="BH30" s="47" t="s">
        <v>1331</v>
      </c>
      <c r="BM30" s="47" t="s">
        <v>25</v>
      </c>
    </row>
    <row r="31" spans="1:65" ht="14.25" customHeight="1">
      <c r="A31" s="47">
        <v>190224930</v>
      </c>
      <c r="B31" s="47" t="s">
        <v>252</v>
      </c>
      <c r="C31" s="47" t="s">
        <v>1351</v>
      </c>
      <c r="D31" s="48" t="s">
        <v>412</v>
      </c>
      <c r="E31" s="47" t="s">
        <v>1352</v>
      </c>
      <c r="F31" s="48" t="s">
        <v>413</v>
      </c>
      <c r="G31" s="72" t="s">
        <v>1353</v>
      </c>
      <c r="H31" s="47">
        <v>133000000</v>
      </c>
      <c r="I31" s="47">
        <v>33000</v>
      </c>
      <c r="J31" s="47">
        <v>9500</v>
      </c>
      <c r="M31" s="48" t="str">
        <f>INDEX(list!$E$2:$E$78,MATCH(O31,list!$F$2:$F$78,0))</f>
        <v>토큐토요코센</v>
      </c>
      <c r="N31" s="48" t="s">
        <v>202</v>
      </c>
      <c r="O31" s="72" t="s">
        <v>1354</v>
      </c>
      <c r="P31" s="48" t="s">
        <v>203</v>
      </c>
      <c r="Q31" s="50" t="str">
        <f>INDEX(list!$I$2:$I$1000,MATCH(S31,list!$J$2:$J$1000,0))</f>
        <v>다이칸야마</v>
      </c>
      <c r="R31" s="48" t="s">
        <v>202</v>
      </c>
      <c r="S31" s="73" t="s">
        <v>1355</v>
      </c>
      <c r="T31" s="48" t="s">
        <v>203</v>
      </c>
      <c r="U31" s="51" t="s">
        <v>1217</v>
      </c>
      <c r="V31" s="48" t="str">
        <f>INDEX(list!$E$2:$E$78,MATCH(X31,list!$F$2:$F$78,0))</f>
        <v>토쿄메트로 히비야센</v>
      </c>
      <c r="W31" s="48" t="s">
        <v>202</v>
      </c>
      <c r="X31" s="72" t="s">
        <v>1356</v>
      </c>
      <c r="Y31" s="48" t="s">
        <v>203</v>
      </c>
      <c r="Z31" s="50" t="str">
        <f>INDEX(list!$I$2:$I$1000,MATCH(AB31,list!$J$2:$J$1000,0))</f>
        <v>에비스</v>
      </c>
      <c r="AA31" s="48" t="s">
        <v>202</v>
      </c>
      <c r="AB31" s="73" t="s">
        <v>1289</v>
      </c>
      <c r="AC31" s="48" t="s">
        <v>203</v>
      </c>
      <c r="AD31" s="51" t="s">
        <v>1129</v>
      </c>
      <c r="AE31" s="52" t="s">
        <v>204</v>
      </c>
      <c r="AF31" s="52" t="str">
        <f>INDEX(list!$B$2:$B$63,MATCH(AH31,list!$C$2:$C$63,0))</f>
        <v>시부야구</v>
      </c>
      <c r="AG31" s="48" t="s">
        <v>202</v>
      </c>
      <c r="AH31" s="70" t="s">
        <v>1357</v>
      </c>
      <c r="AI31" s="48" t="s">
        <v>203</v>
      </c>
      <c r="AP31" s="52" t="str">
        <f t="shared" si="0"/>
        <v>東京都渋谷区恵比寿西1-36-2</v>
      </c>
      <c r="AQ31" s="85" t="s">
        <v>1176</v>
      </c>
      <c r="AR31" s="64">
        <v>63.37</v>
      </c>
      <c r="AS31" s="51" t="s">
        <v>1118</v>
      </c>
      <c r="AT31" s="57" t="s">
        <v>1075</v>
      </c>
      <c r="AU31" s="85">
        <v>2</v>
      </c>
      <c r="AV31" s="65" t="s">
        <v>1358</v>
      </c>
      <c r="AW31" s="88" t="s">
        <v>1359</v>
      </c>
      <c r="AX31" s="55" t="s">
        <v>205</v>
      </c>
      <c r="AY31" s="89">
        <v>1709.11</v>
      </c>
      <c r="AZ31" s="55"/>
      <c r="BA31" s="53"/>
      <c r="BB31" s="47" t="s">
        <v>366</v>
      </c>
      <c r="BC31" s="47" t="s">
        <v>366</v>
      </c>
      <c r="BE31" s="59" t="s">
        <v>1396</v>
      </c>
      <c r="BF31" s="69" t="s">
        <v>1121</v>
      </c>
      <c r="BG31" s="47" t="s">
        <v>1360</v>
      </c>
      <c r="BH31" s="47" t="s">
        <v>1361</v>
      </c>
      <c r="BM31" s="47" t="s">
        <v>25</v>
      </c>
    </row>
    <row r="32" spans="1:65" ht="14.25" customHeight="1">
      <c r="A32" s="47">
        <v>190224931</v>
      </c>
      <c r="B32" s="47" t="s">
        <v>252</v>
      </c>
      <c r="C32" s="72" t="s">
        <v>1250</v>
      </c>
      <c r="D32" s="48" t="s">
        <v>412</v>
      </c>
      <c r="E32" s="47" t="s">
        <v>1251</v>
      </c>
      <c r="F32" s="48" t="s">
        <v>413</v>
      </c>
      <c r="G32" s="72" t="s">
        <v>1252</v>
      </c>
      <c r="H32" s="47">
        <v>88800000</v>
      </c>
      <c r="I32" s="47">
        <v>20522</v>
      </c>
      <c r="J32" s="47">
        <v>7400</v>
      </c>
      <c r="M32" s="48" t="str">
        <f>INDEX(list!$E$2:$E$78,MATCH(O32,list!$F$2:$F$78,0))</f>
        <v>JR야마노테센</v>
      </c>
      <c r="N32" s="48" t="s">
        <v>202</v>
      </c>
      <c r="O32" s="72" t="s">
        <v>1253</v>
      </c>
      <c r="P32" s="48" t="s">
        <v>203</v>
      </c>
      <c r="Q32" s="50" t="str">
        <f>INDEX(list!$I$2:$I$1000,MATCH(S32,list!$J$2:$J$1000,0))</f>
        <v>고탄다</v>
      </c>
      <c r="R32" s="48" t="s">
        <v>202</v>
      </c>
      <c r="S32" s="73" t="s">
        <v>1216</v>
      </c>
      <c r="T32" s="48" t="s">
        <v>203</v>
      </c>
      <c r="U32" s="51" t="s">
        <v>1254</v>
      </c>
      <c r="V32" s="48" t="str">
        <f>INDEX(list!$E$2:$E$78,MATCH(X32,list!$F$2:$F$78,0))</f>
        <v>토에이 아사쿠사센</v>
      </c>
      <c r="W32" s="48" t="s">
        <v>202</v>
      </c>
      <c r="X32" s="72" t="s">
        <v>1255</v>
      </c>
      <c r="Y32" s="48" t="s">
        <v>203</v>
      </c>
      <c r="Z32" s="50" t="str">
        <f>INDEX(list!$I$2:$I$1000,MATCH(AB32,list!$J$2:$J$1000,0))</f>
        <v>고탄다</v>
      </c>
      <c r="AA32" s="48" t="s">
        <v>202</v>
      </c>
      <c r="AB32" s="73" t="s">
        <v>1216</v>
      </c>
      <c r="AC32" s="48" t="s">
        <v>203</v>
      </c>
      <c r="AD32" s="51" t="s">
        <v>390</v>
      </c>
      <c r="AE32" s="52" t="s">
        <v>204</v>
      </c>
      <c r="AF32" s="52" t="str">
        <f>INDEX(list!$B$2:$B$63,MATCH(AH32,list!$C$2:$C$63,0))</f>
        <v>시나가와구</v>
      </c>
      <c r="AG32" s="48" t="s">
        <v>202</v>
      </c>
      <c r="AH32" s="70" t="s">
        <v>1256</v>
      </c>
      <c r="AI32" s="48" t="s">
        <v>203</v>
      </c>
      <c r="AP32" s="52" t="str">
        <f t="shared" ref="AP32" si="3">G32</f>
        <v>東京都品川区上大崎3-10-51</v>
      </c>
      <c r="AQ32" s="85" t="s">
        <v>1151</v>
      </c>
      <c r="AR32" s="64">
        <v>53.88</v>
      </c>
      <c r="AS32" s="51" t="s">
        <v>1118</v>
      </c>
      <c r="AT32" s="57" t="s">
        <v>1075</v>
      </c>
      <c r="AU32" s="85">
        <v>6</v>
      </c>
      <c r="AV32" s="65" t="s">
        <v>1257</v>
      </c>
      <c r="AW32" s="88" t="s">
        <v>1258</v>
      </c>
      <c r="AX32" s="55" t="s">
        <v>205</v>
      </c>
      <c r="AY32" s="89">
        <v>1449.8</v>
      </c>
      <c r="AZ32" s="55"/>
      <c r="BA32" s="53"/>
      <c r="BB32" s="47" t="s">
        <v>366</v>
      </c>
      <c r="BC32" s="47" t="s">
        <v>366</v>
      </c>
      <c r="BE32" s="59" t="s">
        <v>1259</v>
      </c>
      <c r="BF32" s="69" t="s">
        <v>1121</v>
      </c>
      <c r="BG32" s="47" t="s">
        <v>1260</v>
      </c>
      <c r="BH32" s="47" t="s">
        <v>1261</v>
      </c>
      <c r="BM32" s="47" t="s">
        <v>25</v>
      </c>
    </row>
    <row r="33" spans="1:65" ht="14.25" customHeight="1">
      <c r="A33" s="47">
        <v>190224932</v>
      </c>
      <c r="B33" s="47" t="s">
        <v>252</v>
      </c>
      <c r="C33" s="72" t="s">
        <v>1362</v>
      </c>
      <c r="D33" s="48" t="s">
        <v>412</v>
      </c>
      <c r="E33" s="47" t="s">
        <v>1363</v>
      </c>
      <c r="F33" s="48" t="s">
        <v>413</v>
      </c>
      <c r="G33" s="72" t="s">
        <v>1364</v>
      </c>
      <c r="H33" s="47">
        <v>76800000</v>
      </c>
      <c r="I33" s="47">
        <v>14240</v>
      </c>
      <c r="J33" s="47">
        <v>21690</v>
      </c>
      <c r="M33" s="48" t="str">
        <f>INDEX(list!$E$2:$E$78,MATCH(O33,list!$F$2:$F$78,0))</f>
        <v>JR야마노테센</v>
      </c>
      <c r="N33" s="48" t="s">
        <v>202</v>
      </c>
      <c r="O33" s="72" t="s">
        <v>414</v>
      </c>
      <c r="P33" s="48" t="s">
        <v>203</v>
      </c>
      <c r="Q33" s="50" t="str">
        <f>INDEX(list!$I$2:$I$1000,MATCH(S33,list!$J$2:$J$1000,0))</f>
        <v>메구로</v>
      </c>
      <c r="R33" s="48" t="s">
        <v>202</v>
      </c>
      <c r="S33" s="73" t="s">
        <v>1326</v>
      </c>
      <c r="T33" s="48" t="s">
        <v>203</v>
      </c>
      <c r="U33" s="51" t="s">
        <v>257</v>
      </c>
      <c r="V33" s="48" t="str">
        <f>INDEX(list!$E$2:$E$78,MATCH(X33,list!$F$2:$F$78,0))</f>
        <v>JR야마노테센</v>
      </c>
      <c r="W33" s="48" t="s">
        <v>202</v>
      </c>
      <c r="X33" s="72" t="s">
        <v>414</v>
      </c>
      <c r="Y33" s="48" t="s">
        <v>203</v>
      </c>
      <c r="Z33" s="50" t="str">
        <f>INDEX(list!$I$2:$I$1000,MATCH(AB33,list!$J$2:$J$1000,0))</f>
        <v>고탄다</v>
      </c>
      <c r="AA33" s="48" t="s">
        <v>202</v>
      </c>
      <c r="AB33" s="73" t="s">
        <v>1216</v>
      </c>
      <c r="AC33" s="48" t="s">
        <v>203</v>
      </c>
      <c r="AD33" s="51" t="s">
        <v>257</v>
      </c>
      <c r="AE33" s="52" t="s">
        <v>204</v>
      </c>
      <c r="AF33" s="52" t="str">
        <f>INDEX(list!$B$2:$B$63,MATCH(AH33,list!$C$2:$C$63,0))</f>
        <v>시나가와구</v>
      </c>
      <c r="AG33" s="48" t="s">
        <v>202</v>
      </c>
      <c r="AH33" s="70" t="s">
        <v>1256</v>
      </c>
      <c r="AI33" s="48" t="s">
        <v>203</v>
      </c>
      <c r="AP33" s="52" t="str">
        <f t="shared" si="0"/>
        <v>東京都品川区上大崎3-12-14</v>
      </c>
      <c r="AQ33" s="85" t="s">
        <v>1176</v>
      </c>
      <c r="AR33" s="64">
        <v>73.790000000000006</v>
      </c>
      <c r="AS33" s="51" t="s">
        <v>1365</v>
      </c>
      <c r="AT33" s="57" t="s">
        <v>1075</v>
      </c>
      <c r="AU33" s="85">
        <v>5</v>
      </c>
      <c r="AV33" s="65" t="s">
        <v>1366</v>
      </c>
      <c r="AW33" s="88" t="s">
        <v>1367</v>
      </c>
      <c r="AX33" s="55" t="s">
        <v>205</v>
      </c>
      <c r="AY33" s="89">
        <v>908.09</v>
      </c>
      <c r="AZ33" s="55"/>
      <c r="BA33" s="53"/>
      <c r="BB33" s="47" t="s">
        <v>366</v>
      </c>
      <c r="BC33" s="47" t="s">
        <v>366</v>
      </c>
      <c r="BE33" s="59" t="s">
        <v>1368</v>
      </c>
      <c r="BF33" s="69" t="s">
        <v>1369</v>
      </c>
      <c r="BG33" s="47" t="s">
        <v>1370</v>
      </c>
      <c r="BH33" s="47" t="s">
        <v>1371</v>
      </c>
      <c r="BM33" s="47" t="s">
        <v>25</v>
      </c>
    </row>
    <row r="34" spans="1:65" ht="14.25" customHeight="1">
      <c r="A34" s="47">
        <v>190224933</v>
      </c>
      <c r="B34" s="47" t="s">
        <v>252</v>
      </c>
      <c r="C34" s="47" t="s">
        <v>1372</v>
      </c>
      <c r="D34" s="48" t="s">
        <v>412</v>
      </c>
      <c r="E34" s="47" t="s">
        <v>1373</v>
      </c>
      <c r="F34" s="48" t="s">
        <v>413</v>
      </c>
      <c r="G34" s="72" t="s">
        <v>1374</v>
      </c>
      <c r="H34" s="47">
        <v>59800000</v>
      </c>
      <c r="I34" s="47">
        <v>15900</v>
      </c>
      <c r="J34" s="47">
        <v>13460</v>
      </c>
      <c r="M34" s="48" t="str">
        <f>INDEX(list!$E$2:$E$78,MATCH(O34,list!$F$2:$F$78,0))</f>
        <v>JR야마노테센</v>
      </c>
      <c r="N34" s="48" t="s">
        <v>202</v>
      </c>
      <c r="O34" s="72" t="s">
        <v>414</v>
      </c>
      <c r="P34" s="48" t="s">
        <v>203</v>
      </c>
      <c r="Q34" s="50" t="str">
        <f>INDEX(list!$I$2:$I$1000,MATCH(S34,list!$J$2:$J$1000,0))</f>
        <v>고탄다</v>
      </c>
      <c r="R34" s="48" t="s">
        <v>202</v>
      </c>
      <c r="S34" s="73" t="s">
        <v>1375</v>
      </c>
      <c r="T34" s="48" t="s">
        <v>203</v>
      </c>
      <c r="U34" s="51" t="s">
        <v>370</v>
      </c>
      <c r="V34" s="48" t="str">
        <f>INDEX(list!$E$2:$E$78,MATCH(X34,list!$F$2:$F$78,0))</f>
        <v>토에이 아사쿠사센</v>
      </c>
      <c r="W34" s="48" t="s">
        <v>202</v>
      </c>
      <c r="X34" s="72" t="s">
        <v>1255</v>
      </c>
      <c r="Y34" s="48" t="s">
        <v>203</v>
      </c>
      <c r="Z34" s="50" t="str">
        <f>INDEX(list!$I$2:$I$1000,MATCH(AB34,list!$J$2:$J$1000,0))</f>
        <v>타카나와다이</v>
      </c>
      <c r="AA34" s="48" t="s">
        <v>202</v>
      </c>
      <c r="AB34" s="73" t="s">
        <v>1237</v>
      </c>
      <c r="AC34" s="48" t="s">
        <v>203</v>
      </c>
      <c r="AD34" s="51" t="s">
        <v>1148</v>
      </c>
      <c r="AE34" s="52" t="s">
        <v>204</v>
      </c>
      <c r="AF34" s="52" t="str">
        <f>INDEX(list!$B$2:$B$63,MATCH(AH34,list!$C$2:$C$63,0))</f>
        <v>시나가와구</v>
      </c>
      <c r="AG34" s="48" t="s">
        <v>202</v>
      </c>
      <c r="AH34" s="70" t="s">
        <v>1273</v>
      </c>
      <c r="AI34" s="48" t="s">
        <v>203</v>
      </c>
      <c r="AP34" s="52" t="str">
        <f t="shared" si="0"/>
        <v>東京都品川区東五反田4-3-6</v>
      </c>
      <c r="AQ34" s="85" t="s">
        <v>1176</v>
      </c>
      <c r="AR34" s="64">
        <v>61.16</v>
      </c>
      <c r="AS34" s="51" t="s">
        <v>1365</v>
      </c>
      <c r="AT34" s="57" t="s">
        <v>1075</v>
      </c>
      <c r="AU34" s="85">
        <v>3</v>
      </c>
      <c r="AV34" s="65" t="s">
        <v>1376</v>
      </c>
      <c r="AW34" s="88" t="s">
        <v>1367</v>
      </c>
      <c r="AX34" s="55" t="s">
        <v>205</v>
      </c>
      <c r="AZ34" s="55"/>
      <c r="BA34" s="53"/>
      <c r="BB34" s="47" t="s">
        <v>366</v>
      </c>
      <c r="BC34" s="47" t="s">
        <v>1298</v>
      </c>
      <c r="BE34" s="59" t="s">
        <v>1377</v>
      </c>
      <c r="BF34" s="69" t="s">
        <v>1378</v>
      </c>
      <c r="BG34" s="47" t="s">
        <v>1379</v>
      </c>
      <c r="BH34" s="47" t="s">
        <v>1380</v>
      </c>
      <c r="BM34" s="47" t="s">
        <v>25</v>
      </c>
    </row>
    <row r="35" spans="1:65" ht="14.25" customHeight="1">
      <c r="A35" s="47">
        <v>190224934</v>
      </c>
      <c r="B35" s="47" t="s">
        <v>252</v>
      </c>
      <c r="C35" s="47" t="s">
        <v>1381</v>
      </c>
      <c r="D35" s="48" t="s">
        <v>412</v>
      </c>
      <c r="E35" s="47" t="s">
        <v>1382</v>
      </c>
      <c r="F35" s="48" t="s">
        <v>413</v>
      </c>
      <c r="G35" s="72" t="s">
        <v>1383</v>
      </c>
      <c r="H35" s="47">
        <v>198000000</v>
      </c>
      <c r="I35" s="47">
        <v>23100</v>
      </c>
      <c r="J35" s="47">
        <v>26860</v>
      </c>
      <c r="M35" s="48" t="str">
        <f>INDEX(list!$E$2:$E$78,MATCH(O35,list!$F$2:$F$78,0))</f>
        <v>JR야마노테센</v>
      </c>
      <c r="N35" s="48" t="s">
        <v>202</v>
      </c>
      <c r="O35" s="72" t="s">
        <v>414</v>
      </c>
      <c r="P35" s="48" t="s">
        <v>203</v>
      </c>
      <c r="Q35" s="50" t="str">
        <f>INDEX(list!$I$2:$I$1000,MATCH(S35,list!$J$2:$J$1000,0))</f>
        <v>에비스</v>
      </c>
      <c r="R35" s="48" t="s">
        <v>202</v>
      </c>
      <c r="S35" s="73" t="s">
        <v>1289</v>
      </c>
      <c r="T35" s="48" t="s">
        <v>203</v>
      </c>
      <c r="U35" s="51" t="s">
        <v>416</v>
      </c>
      <c r="V35" s="48" t="str">
        <f>INDEX(list!$E$2:$E$78,MATCH(X35,list!$F$2:$F$78,0))</f>
        <v>토쿄메트로 히비야센</v>
      </c>
      <c r="W35" s="48" t="s">
        <v>202</v>
      </c>
      <c r="X35" s="72" t="s">
        <v>1227</v>
      </c>
      <c r="Y35" s="48" t="s">
        <v>203</v>
      </c>
      <c r="Z35" s="50" t="str">
        <f>INDEX(list!$I$2:$I$1000,MATCH(AB35,list!$J$2:$J$1000,0))</f>
        <v>히로오</v>
      </c>
      <c r="AA35" s="48" t="s">
        <v>202</v>
      </c>
      <c r="AB35" s="73" t="s">
        <v>1384</v>
      </c>
      <c r="AC35" s="48" t="s">
        <v>203</v>
      </c>
      <c r="AD35" s="51" t="s">
        <v>371</v>
      </c>
      <c r="AE35" s="52" t="s">
        <v>204</v>
      </c>
      <c r="AF35" s="52" t="str">
        <f>INDEX(list!$B$2:$B$63,MATCH(AH35,list!$C$2:$C$63,0))</f>
        <v>시부야구</v>
      </c>
      <c r="AG35" s="48" t="s">
        <v>202</v>
      </c>
      <c r="AH35" s="70" t="s">
        <v>1265</v>
      </c>
      <c r="AI35" s="48" t="s">
        <v>203</v>
      </c>
      <c r="AP35" s="52" t="str">
        <f t="shared" ref="AP35:AP40" si="4">G35</f>
        <v>東京都渋谷区恵比寿1-23-17</v>
      </c>
      <c r="AQ35" s="85" t="s">
        <v>1163</v>
      </c>
      <c r="AR35" s="64">
        <v>117.3</v>
      </c>
      <c r="AS35" s="51" t="s">
        <v>1152</v>
      </c>
      <c r="AT35" s="57" t="s">
        <v>1075</v>
      </c>
      <c r="AU35" s="85">
        <v>13</v>
      </c>
      <c r="AV35" s="65" t="s">
        <v>1386</v>
      </c>
      <c r="AW35" s="88" t="s">
        <v>365</v>
      </c>
      <c r="AX35" s="55" t="s">
        <v>205</v>
      </c>
      <c r="AZ35" s="55"/>
      <c r="BA35" s="53"/>
      <c r="BB35" s="47" t="s">
        <v>366</v>
      </c>
      <c r="BC35" s="47" t="s">
        <v>366</v>
      </c>
      <c r="BE35" s="59" t="s">
        <v>1387</v>
      </c>
      <c r="BF35" s="69" t="s">
        <v>1397</v>
      </c>
      <c r="BG35" s="47" t="s">
        <v>1398</v>
      </c>
      <c r="BH35" s="47" t="s">
        <v>1399</v>
      </c>
      <c r="BL35" s="47" t="s">
        <v>1400</v>
      </c>
      <c r="BM35" s="47" t="s">
        <v>25</v>
      </c>
    </row>
    <row r="36" spans="1:65" ht="14.25" customHeight="1">
      <c r="A36" s="47">
        <v>190224935</v>
      </c>
      <c r="B36" s="47" t="s">
        <v>252</v>
      </c>
      <c r="C36" s="47" t="s">
        <v>1401</v>
      </c>
      <c r="D36" s="48" t="s">
        <v>412</v>
      </c>
      <c r="E36" s="47" t="s">
        <v>1402</v>
      </c>
      <c r="F36" s="48" t="s">
        <v>413</v>
      </c>
      <c r="G36" s="72" t="s">
        <v>1403</v>
      </c>
      <c r="H36" s="47">
        <v>75800000</v>
      </c>
      <c r="I36" s="47">
        <v>11810</v>
      </c>
      <c r="J36" s="47">
        <v>7970</v>
      </c>
      <c r="M36" s="48" t="str">
        <f>INDEX(list!$E$2:$E$78,MATCH(O36,list!$F$2:$F$78,0))</f>
        <v>JR야마노테센</v>
      </c>
      <c r="N36" s="48" t="s">
        <v>202</v>
      </c>
      <c r="O36" s="72" t="s">
        <v>414</v>
      </c>
      <c r="P36" s="48" t="s">
        <v>203</v>
      </c>
      <c r="Q36" s="50" t="str">
        <f>INDEX(list!$I$2:$I$1000,MATCH(S36,list!$J$2:$J$1000,0))</f>
        <v>에비스</v>
      </c>
      <c r="R36" s="48" t="s">
        <v>202</v>
      </c>
      <c r="S36" s="73" t="s">
        <v>1289</v>
      </c>
      <c r="T36" s="48" t="s">
        <v>203</v>
      </c>
      <c r="U36" s="51" t="s">
        <v>1239</v>
      </c>
      <c r="V36" s="48" t="str">
        <f>INDEX(list!$E$2:$E$78,MATCH(X36,list!$F$2:$F$78,0))</f>
        <v>JR야마노테센</v>
      </c>
      <c r="W36" s="48" t="s">
        <v>202</v>
      </c>
      <c r="X36" s="72" t="s">
        <v>414</v>
      </c>
      <c r="Y36" s="48" t="s">
        <v>203</v>
      </c>
      <c r="Z36" s="50" t="str">
        <f>INDEX(list!$I$2:$I$1000,MATCH(AB36,list!$J$2:$J$1000,0))</f>
        <v>메구로</v>
      </c>
      <c r="AA36" s="48" t="s">
        <v>202</v>
      </c>
      <c r="AB36" s="73" t="s">
        <v>1326</v>
      </c>
      <c r="AC36" s="48" t="s">
        <v>203</v>
      </c>
      <c r="AD36" s="51" t="s">
        <v>1239</v>
      </c>
      <c r="AE36" s="52" t="s">
        <v>204</v>
      </c>
      <c r="AF36" s="52" t="str">
        <f>INDEX(list!$B$2:$B$63,MATCH(AH36,list!$C$2:$C$63,0))</f>
        <v>메구로구</v>
      </c>
      <c r="AG36" s="48" t="s">
        <v>202</v>
      </c>
      <c r="AH36" s="70" t="s">
        <v>1328</v>
      </c>
      <c r="AI36" s="48" t="s">
        <v>203</v>
      </c>
      <c r="AP36" s="52" t="str">
        <f t="shared" si="4"/>
        <v>東京都目黒区三田1-3-21</v>
      </c>
      <c r="AQ36" s="85" t="s">
        <v>1176</v>
      </c>
      <c r="AR36" s="64">
        <v>59.07</v>
      </c>
      <c r="AS36" s="51" t="s">
        <v>1365</v>
      </c>
      <c r="AT36" s="57" t="s">
        <v>1075</v>
      </c>
      <c r="AU36" s="85">
        <v>3</v>
      </c>
      <c r="AV36" s="65" t="s">
        <v>1404</v>
      </c>
      <c r="AW36" s="88" t="s">
        <v>1179</v>
      </c>
      <c r="AX36" s="55" t="s">
        <v>205</v>
      </c>
      <c r="AZ36" s="55"/>
      <c r="BA36" s="53"/>
      <c r="BB36" s="47" t="s">
        <v>366</v>
      </c>
      <c r="BC36" s="47" t="s">
        <v>366</v>
      </c>
      <c r="BE36" s="59" t="s">
        <v>1405</v>
      </c>
      <c r="BF36" s="69" t="s">
        <v>1406</v>
      </c>
      <c r="BG36" s="47" t="s">
        <v>1407</v>
      </c>
      <c r="BH36" s="47" t="s">
        <v>1408</v>
      </c>
      <c r="BL36" s="47" t="s">
        <v>1400</v>
      </c>
      <c r="BM36" s="47" t="s">
        <v>25</v>
      </c>
    </row>
    <row r="37" spans="1:65" ht="14.25" customHeight="1">
      <c r="A37" s="47">
        <v>190224936</v>
      </c>
      <c r="B37" s="47" t="s">
        <v>252</v>
      </c>
      <c r="C37" s="22" t="s">
        <v>1409</v>
      </c>
      <c r="D37" s="48" t="s">
        <v>412</v>
      </c>
      <c r="E37" s="47" t="s">
        <v>1410</v>
      </c>
      <c r="F37" s="48" t="s">
        <v>413</v>
      </c>
      <c r="G37" s="72" t="s">
        <v>1411</v>
      </c>
      <c r="H37" s="47">
        <v>59800000</v>
      </c>
      <c r="I37" s="47">
        <v>13700</v>
      </c>
      <c r="J37" s="47">
        <v>5500</v>
      </c>
      <c r="M37" s="48" t="str">
        <f>INDEX(list!$E$2:$E$78,MATCH(O37,list!$F$2:$F$78,0))</f>
        <v>JR야마노테센</v>
      </c>
      <c r="N37" s="48" t="s">
        <v>202</v>
      </c>
      <c r="O37" s="72" t="s">
        <v>414</v>
      </c>
      <c r="P37" s="48" t="s">
        <v>203</v>
      </c>
      <c r="Q37" s="50" t="str">
        <f>INDEX(list!$I$2:$I$1000,MATCH(S37,list!$J$2:$J$1000,0))</f>
        <v>고탄다</v>
      </c>
      <c r="R37" s="48" t="s">
        <v>202</v>
      </c>
      <c r="S37" s="73" t="s">
        <v>1375</v>
      </c>
      <c r="T37" s="48" t="s">
        <v>203</v>
      </c>
      <c r="U37" s="51" t="s">
        <v>1148</v>
      </c>
      <c r="V37" s="48" t="str">
        <f>INDEX(list!$E$2:$E$78,MATCH(X37,list!$F$2:$F$78,0))</f>
        <v>토에이 아사쿠사센</v>
      </c>
      <c r="W37" s="48" t="s">
        <v>202</v>
      </c>
      <c r="X37" s="72" t="s">
        <v>1255</v>
      </c>
      <c r="Y37" s="48" t="s">
        <v>203</v>
      </c>
      <c r="Z37" s="50" t="str">
        <f>INDEX(list!$I$2:$I$1000,MATCH(AB37,list!$J$2:$J$1000,0))</f>
        <v>고탄다</v>
      </c>
      <c r="AA37" s="48" t="s">
        <v>202</v>
      </c>
      <c r="AB37" s="73" t="s">
        <v>1216</v>
      </c>
      <c r="AC37" s="48" t="s">
        <v>203</v>
      </c>
      <c r="AD37" s="51" t="s">
        <v>253</v>
      </c>
      <c r="AE37" s="52" t="s">
        <v>204</v>
      </c>
      <c r="AF37" s="52" t="str">
        <f>INDEX(list!$B$2:$B$63,MATCH(AH37,list!$C$2:$C$63,0))</f>
        <v>시나가와구</v>
      </c>
      <c r="AG37" s="48" t="s">
        <v>202</v>
      </c>
      <c r="AH37" s="70" t="s">
        <v>1273</v>
      </c>
      <c r="AI37" s="48" t="s">
        <v>203</v>
      </c>
      <c r="AP37" s="52" t="str">
        <f t="shared" si="4"/>
        <v>東京都品川区東五反田5-10-15</v>
      </c>
      <c r="AQ37" s="85" t="s">
        <v>1151</v>
      </c>
      <c r="AR37" s="64">
        <v>44.17</v>
      </c>
      <c r="AS37" s="51" t="s">
        <v>1365</v>
      </c>
      <c r="AT37" s="57" t="s">
        <v>1075</v>
      </c>
      <c r="AU37" s="85">
        <v>3</v>
      </c>
      <c r="AV37" s="65" t="s">
        <v>1412</v>
      </c>
      <c r="AW37" s="88" t="s">
        <v>1359</v>
      </c>
      <c r="AX37" s="55" t="s">
        <v>205</v>
      </c>
      <c r="AY37" s="89">
        <v>841.93</v>
      </c>
      <c r="AZ37" s="55"/>
      <c r="BA37" s="53"/>
      <c r="BB37" s="47" t="s">
        <v>366</v>
      </c>
      <c r="BC37" s="47" t="s">
        <v>366</v>
      </c>
      <c r="BE37" s="59" t="s">
        <v>1413</v>
      </c>
      <c r="BF37" s="69" t="s">
        <v>1414</v>
      </c>
      <c r="BG37" s="47" t="s">
        <v>1415</v>
      </c>
      <c r="BH37" s="47" t="s">
        <v>1416</v>
      </c>
      <c r="BM37" s="47" t="s">
        <v>25</v>
      </c>
    </row>
    <row r="38" spans="1:65" ht="14.25" customHeight="1">
      <c r="A38" s="47">
        <v>190224937</v>
      </c>
      <c r="B38" s="47" t="s">
        <v>252</v>
      </c>
      <c r="C38" s="47" t="s">
        <v>1417</v>
      </c>
      <c r="D38" s="48" t="s">
        <v>412</v>
      </c>
      <c r="E38" s="47" t="s">
        <v>1418</v>
      </c>
      <c r="F38" s="48" t="s">
        <v>413</v>
      </c>
      <c r="G38" s="72" t="s">
        <v>1419</v>
      </c>
      <c r="H38" s="47">
        <v>92000000</v>
      </c>
      <c r="I38" s="47">
        <v>23200</v>
      </c>
      <c r="J38" s="47">
        <v>13370</v>
      </c>
      <c r="M38" s="48" t="str">
        <f>INDEX(list!$E$2:$E$78,MATCH(O38,list!$F$2:$F$78,0))</f>
        <v>JR야마노테센</v>
      </c>
      <c r="N38" s="48" t="s">
        <v>202</v>
      </c>
      <c r="O38" s="72" t="s">
        <v>414</v>
      </c>
      <c r="P38" s="48" t="s">
        <v>203</v>
      </c>
      <c r="Q38" s="50" t="str">
        <f>INDEX(list!$I$2:$I$1000,MATCH(S38,list!$J$2:$J$1000,0))</f>
        <v>메구로</v>
      </c>
      <c r="R38" s="48" t="s">
        <v>202</v>
      </c>
      <c r="S38" s="73" t="s">
        <v>1327</v>
      </c>
      <c r="T38" s="48" t="s">
        <v>203</v>
      </c>
      <c r="U38" s="51" t="s">
        <v>257</v>
      </c>
      <c r="V38" s="48" t="str">
        <f>INDEX(list!$E$2:$E$78,MATCH(X38,list!$F$2:$F$78,0))</f>
        <v>토에이 아사쿠사센</v>
      </c>
      <c r="W38" s="48" t="s">
        <v>202</v>
      </c>
      <c r="X38" s="72" t="s">
        <v>1255</v>
      </c>
      <c r="Y38" s="48" t="s">
        <v>203</v>
      </c>
      <c r="Z38" s="50" t="str">
        <f>INDEX(list!$I$2:$I$1000,MATCH(AB38,list!$J$2:$J$1000,0))</f>
        <v>고탄다</v>
      </c>
      <c r="AA38" s="48" t="s">
        <v>202</v>
      </c>
      <c r="AB38" s="73" t="s">
        <v>1216</v>
      </c>
      <c r="AC38" s="48" t="s">
        <v>203</v>
      </c>
      <c r="AD38" s="51" t="s">
        <v>390</v>
      </c>
      <c r="AE38" s="52" t="s">
        <v>204</v>
      </c>
      <c r="AF38" s="52" t="str">
        <f>INDEX(list!$B$2:$B$63,MATCH(AH38,list!$C$2:$C$63,0))</f>
        <v>시나가와구</v>
      </c>
      <c r="AG38" s="48" t="s">
        <v>202</v>
      </c>
      <c r="AH38" s="70" t="s">
        <v>1273</v>
      </c>
      <c r="AI38" s="48" t="s">
        <v>203</v>
      </c>
      <c r="AP38" s="52" t="str">
        <f t="shared" si="4"/>
        <v>東京都品川区上大崎3-9-37</v>
      </c>
      <c r="AQ38" s="85" t="s">
        <v>1151</v>
      </c>
      <c r="AR38" s="64">
        <v>89.16</v>
      </c>
      <c r="AS38" s="51" t="s">
        <v>1365</v>
      </c>
      <c r="AT38" s="57" t="s">
        <v>1075</v>
      </c>
      <c r="AU38" s="85">
        <v>6</v>
      </c>
      <c r="AW38" s="88" t="s">
        <v>365</v>
      </c>
      <c r="AX38" s="55" t="s">
        <v>205</v>
      </c>
      <c r="AZ38" s="55"/>
      <c r="BA38" s="53"/>
      <c r="BB38" s="47" t="s">
        <v>366</v>
      </c>
      <c r="BC38" s="47" t="s">
        <v>1298</v>
      </c>
      <c r="BE38" s="59" t="s">
        <v>1420</v>
      </c>
      <c r="BF38" s="69" t="s">
        <v>1421</v>
      </c>
      <c r="BG38" s="47" t="s">
        <v>1422</v>
      </c>
      <c r="BH38" s="47" t="s">
        <v>1423</v>
      </c>
      <c r="BM38" s="47" t="s">
        <v>25</v>
      </c>
    </row>
    <row r="39" spans="1:65" ht="14.25" customHeight="1">
      <c r="A39" s="47">
        <v>190224938</v>
      </c>
      <c r="B39" s="47" t="s">
        <v>252</v>
      </c>
      <c r="C39" s="47" t="s">
        <v>1424</v>
      </c>
      <c r="D39" s="48" t="s">
        <v>412</v>
      </c>
      <c r="E39" s="47" t="s">
        <v>1425</v>
      </c>
      <c r="F39" s="48" t="s">
        <v>413</v>
      </c>
      <c r="G39" s="72" t="s">
        <v>1433</v>
      </c>
      <c r="H39" s="47">
        <v>89800000</v>
      </c>
      <c r="I39" s="47">
        <v>19254</v>
      </c>
      <c r="J39" s="47">
        <v>22135</v>
      </c>
      <c r="M39" s="48" t="str">
        <f>INDEX(list!$E$2:$E$78,MATCH(O39,list!$F$2:$F$78,0))</f>
        <v>JR야마노테센</v>
      </c>
      <c r="N39" s="48" t="s">
        <v>202</v>
      </c>
      <c r="O39" s="72" t="s">
        <v>414</v>
      </c>
      <c r="P39" s="48" t="s">
        <v>203</v>
      </c>
      <c r="Q39" s="50" t="str">
        <f>INDEX(list!$I$2:$I$1000,MATCH(S39,list!$J$2:$J$1000,0))</f>
        <v>오오사키</v>
      </c>
      <c r="R39" s="48" t="s">
        <v>202</v>
      </c>
      <c r="S39" s="73" t="s">
        <v>101</v>
      </c>
      <c r="T39" s="48" t="s">
        <v>203</v>
      </c>
      <c r="U39" s="51" t="s">
        <v>1113</v>
      </c>
      <c r="V39" s="48" t="str">
        <f>INDEX(list!$E$2:$E$78,MATCH(X39,list!$F$2:$F$78,0))</f>
        <v>JR야마노테센</v>
      </c>
      <c r="W39" s="48" t="s">
        <v>202</v>
      </c>
      <c r="X39" s="72" t="s">
        <v>254</v>
      </c>
      <c r="Y39" s="48" t="s">
        <v>203</v>
      </c>
      <c r="Z39" s="50" t="str">
        <f>INDEX(list!$I$2:$I$1000,MATCH(AB39,list!$J$2:$J$1000,0))</f>
        <v>고탄다</v>
      </c>
      <c r="AA39" s="48" t="s">
        <v>202</v>
      </c>
      <c r="AB39" s="73" t="s">
        <v>1216</v>
      </c>
      <c r="AC39" s="48" t="s">
        <v>203</v>
      </c>
      <c r="AD39" s="51" t="s">
        <v>1426</v>
      </c>
      <c r="AE39" s="52" t="s">
        <v>204</v>
      </c>
      <c r="AF39" s="52" t="str">
        <f>INDEX(list!$B$2:$B$63,MATCH(AH39,list!$C$2:$C$63,0))</f>
        <v>시나가와구</v>
      </c>
      <c r="AG39" s="48" t="s">
        <v>202</v>
      </c>
      <c r="AH39" s="70" t="s">
        <v>1273</v>
      </c>
      <c r="AI39" s="48" t="s">
        <v>203</v>
      </c>
      <c r="AP39" s="52" t="str">
        <f t="shared" si="4"/>
        <v>東京都品川区大崎2丁目9-1</v>
      </c>
      <c r="AQ39" s="85" t="s">
        <v>1176</v>
      </c>
      <c r="AR39" s="64">
        <v>66.05</v>
      </c>
      <c r="AS39" s="51" t="s">
        <v>1152</v>
      </c>
      <c r="AT39" s="57" t="s">
        <v>1075</v>
      </c>
      <c r="AU39" s="85">
        <v>17</v>
      </c>
      <c r="AV39" s="65" t="s">
        <v>1427</v>
      </c>
      <c r="AW39" s="88" t="s">
        <v>1428</v>
      </c>
      <c r="AX39" s="55" t="s">
        <v>205</v>
      </c>
      <c r="AZ39" s="55"/>
      <c r="BA39" s="53"/>
      <c r="BB39" s="47" t="s">
        <v>366</v>
      </c>
      <c r="BC39" s="47" t="s">
        <v>366</v>
      </c>
      <c r="BE39" s="59" t="s">
        <v>1429</v>
      </c>
      <c r="BF39" s="69" t="s">
        <v>1430</v>
      </c>
      <c r="BG39" s="47" t="s">
        <v>1431</v>
      </c>
      <c r="BH39" s="47" t="s">
        <v>1432</v>
      </c>
      <c r="BM39" s="47" t="s">
        <v>25</v>
      </c>
    </row>
    <row r="40" spans="1:65" ht="14.25" customHeight="1">
      <c r="A40" s="47">
        <v>190224939</v>
      </c>
      <c r="B40" s="47" t="s">
        <v>252</v>
      </c>
      <c r="C40" s="22" t="s">
        <v>1434</v>
      </c>
      <c r="D40" s="48" t="s">
        <v>412</v>
      </c>
      <c r="E40" s="47" t="s">
        <v>1435</v>
      </c>
      <c r="F40" s="48" t="s">
        <v>413</v>
      </c>
      <c r="G40" s="72" t="s">
        <v>1436</v>
      </c>
      <c r="H40" s="47">
        <v>95000000</v>
      </c>
      <c r="I40" s="47">
        <v>17300</v>
      </c>
      <c r="J40" s="47">
        <v>14210</v>
      </c>
      <c r="M40" s="48" t="str">
        <f>INDEX(list!$E$2:$E$78,MATCH(O40,list!$F$2:$F$78,0))</f>
        <v>JR야마노테센</v>
      </c>
      <c r="N40" s="48" t="s">
        <v>202</v>
      </c>
      <c r="O40" s="72" t="s">
        <v>414</v>
      </c>
      <c r="P40" s="48" t="s">
        <v>203</v>
      </c>
      <c r="Q40" s="50" t="str">
        <f>INDEX(list!$I$2:$I$1000,MATCH(S40,list!$J$2:$J$1000,0))</f>
        <v>시부야</v>
      </c>
      <c r="R40" s="48" t="s">
        <v>202</v>
      </c>
      <c r="S40" s="73" t="s">
        <v>1437</v>
      </c>
      <c r="T40" s="48" t="s">
        <v>203</v>
      </c>
      <c r="U40" s="51" t="s">
        <v>1148</v>
      </c>
      <c r="V40" s="48" t="str">
        <f>INDEX(list!$E$2:$E$78,MATCH(X40,list!$F$2:$F$78,0))</f>
        <v>토쿄메트로 후쿠토신센</v>
      </c>
      <c r="W40" s="48" t="s">
        <v>202</v>
      </c>
      <c r="X40" s="72" t="s">
        <v>1438</v>
      </c>
      <c r="Y40" s="48" t="s">
        <v>203</v>
      </c>
      <c r="Z40" s="50" t="str">
        <f>INDEX(list!$I$2:$I$1000,MATCH(AB40,list!$J$2:$J$1000,0))</f>
        <v>메이지진구마에</v>
      </c>
      <c r="AA40" s="48" t="s">
        <v>202</v>
      </c>
      <c r="AB40" s="73" t="s">
        <v>1439</v>
      </c>
      <c r="AC40" s="48" t="s">
        <v>203</v>
      </c>
      <c r="AD40" s="51" t="s">
        <v>1239</v>
      </c>
      <c r="AE40" s="52" t="s">
        <v>204</v>
      </c>
      <c r="AF40" s="52" t="str">
        <f>INDEX(list!$B$2:$B$63,MATCH(AH40,list!$C$2:$C$63,0))</f>
        <v>시부야구</v>
      </c>
      <c r="AG40" s="48" t="s">
        <v>202</v>
      </c>
      <c r="AH40" s="70" t="s">
        <v>1265</v>
      </c>
      <c r="AI40" s="48" t="s">
        <v>203</v>
      </c>
      <c r="AP40" s="52" t="str">
        <f t="shared" si="4"/>
        <v>東京都渋谷区渋谷1-20-11</v>
      </c>
      <c r="AQ40" s="85" t="s">
        <v>1176</v>
      </c>
      <c r="AR40" s="64">
        <v>65.05</v>
      </c>
      <c r="AS40" s="51" t="s">
        <v>1365</v>
      </c>
      <c r="AT40" s="57" t="s">
        <v>1075</v>
      </c>
      <c r="AU40" s="85">
        <v>6</v>
      </c>
      <c r="AV40" s="65" t="s">
        <v>1440</v>
      </c>
      <c r="AW40" s="88" t="s">
        <v>1367</v>
      </c>
      <c r="AX40" s="55" t="s">
        <v>205</v>
      </c>
      <c r="AZ40" s="55"/>
      <c r="BA40" s="53"/>
      <c r="BB40" s="47" t="s">
        <v>366</v>
      </c>
      <c r="BC40" s="47" t="s">
        <v>366</v>
      </c>
      <c r="BE40" s="59" t="s">
        <v>1441</v>
      </c>
      <c r="BF40" s="69" t="s">
        <v>1442</v>
      </c>
      <c r="BG40" s="47" t="s">
        <v>1443</v>
      </c>
      <c r="BH40" s="47" t="s">
        <v>1444</v>
      </c>
      <c r="BL40" s="47" t="s">
        <v>1400</v>
      </c>
      <c r="BM40" s="47" t="s">
        <v>25</v>
      </c>
    </row>
  </sheetData>
  <sheetProtection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F265"/>
  <sheetViews>
    <sheetView workbookViewId="0">
      <pane xSplit="8" ySplit="2" topLeftCell="I245" activePane="bottomRight" state="frozen"/>
      <selection pane="topRight" activeCell="I1" sqref="I1"/>
      <selection pane="bottomLeft" activeCell="A3" sqref="A3"/>
      <selection pane="bottomRight" activeCell="H266" sqref="H266"/>
    </sheetView>
  </sheetViews>
  <sheetFormatPr defaultRowHeight="17.25"/>
  <cols>
    <col min="1" max="1" width="3.7109375" style="27" bestFit="1" customWidth="1"/>
    <col min="2" max="2" width="27.140625" style="31" bestFit="1" customWidth="1"/>
    <col min="3" max="3" width="20" style="28" bestFit="1" customWidth="1"/>
    <col min="4" max="4" width="3.28515625" style="27" customWidth="1"/>
    <col min="5" max="5" width="22.28515625" style="39" bestFit="1" customWidth="1"/>
    <col min="6" max="6" width="22.28515625" style="40" customWidth="1"/>
    <col min="7" max="7" width="2.42578125" style="27" customWidth="1"/>
    <col min="8" max="8" width="23.5703125" style="28" bestFit="1" customWidth="1"/>
    <col min="9" max="9" width="20" style="31" bestFit="1" customWidth="1"/>
    <col min="10" max="10" width="18.28515625" style="32" customWidth="1"/>
    <col min="11" max="11" width="3" style="9" customWidth="1"/>
    <col min="12" max="12" width="21.28515625" style="9" bestFit="1" customWidth="1"/>
    <col min="13" max="13" width="18.7109375" style="9" bestFit="1" customWidth="1"/>
    <col min="14" max="14" width="17.28515625" style="9" bestFit="1" customWidth="1"/>
    <col min="15" max="17" width="9.140625" style="9"/>
    <col min="18" max="18" width="16.140625" style="9" bestFit="1" customWidth="1"/>
    <col min="19" max="16384" width="9.140625" style="9"/>
  </cols>
  <sheetData>
    <row r="1" spans="1:32">
      <c r="A1" s="24"/>
      <c r="B1" s="25" t="s">
        <v>417</v>
      </c>
      <c r="C1" s="26" t="s">
        <v>418</v>
      </c>
      <c r="E1" s="25" t="s">
        <v>417</v>
      </c>
      <c r="F1" s="26" t="s">
        <v>418</v>
      </c>
      <c r="I1" s="25" t="s">
        <v>417</v>
      </c>
      <c r="J1" s="29" t="s">
        <v>418</v>
      </c>
      <c r="L1" s="20" t="s">
        <v>207</v>
      </c>
      <c r="M1" s="18" t="s">
        <v>19</v>
      </c>
      <c r="N1" s="18" t="s">
        <v>20</v>
      </c>
      <c r="O1" s="19" t="s">
        <v>21</v>
      </c>
      <c r="P1" s="20" t="s">
        <v>208</v>
      </c>
      <c r="Q1" s="20" t="s">
        <v>209</v>
      </c>
      <c r="S1" s="15" t="s">
        <v>322</v>
      </c>
    </row>
    <row r="2" spans="1:32" ht="24">
      <c r="A2" s="24">
        <f>ROW()-1</f>
        <v>1</v>
      </c>
      <c r="B2" s="25" t="s">
        <v>419</v>
      </c>
      <c r="C2" s="26" t="s">
        <v>420</v>
      </c>
      <c r="E2" s="30" t="s">
        <v>421</v>
      </c>
      <c r="F2" s="26" t="s">
        <v>81</v>
      </c>
      <c r="H2" s="28" t="s">
        <v>177</v>
      </c>
      <c r="I2" s="31" t="s">
        <v>422</v>
      </c>
      <c r="J2" s="32" t="s">
        <v>101</v>
      </c>
      <c r="L2" s="16" t="s">
        <v>210</v>
      </c>
      <c r="M2" s="16" t="s">
        <v>323</v>
      </c>
      <c r="N2" s="16" t="s">
        <v>324</v>
      </c>
      <c r="P2" s="16" t="s">
        <v>325</v>
      </c>
      <c r="S2" s="12" t="s">
        <v>326</v>
      </c>
      <c r="T2" s="12" t="s">
        <v>327</v>
      </c>
      <c r="U2" s="12" t="s">
        <v>328</v>
      </c>
      <c r="V2" s="12" t="s">
        <v>329</v>
      </c>
      <c r="W2" s="12" t="s">
        <v>330</v>
      </c>
      <c r="X2" s="12" t="s">
        <v>331</v>
      </c>
      <c r="Y2" s="12" t="s">
        <v>332</v>
      </c>
      <c r="Z2" s="11" t="s">
        <v>333</v>
      </c>
      <c r="AA2" s="11" t="s">
        <v>334</v>
      </c>
      <c r="AB2" s="11" t="s">
        <v>335</v>
      </c>
      <c r="AC2" s="11" t="s">
        <v>336</v>
      </c>
      <c r="AD2" s="11" t="s">
        <v>337</v>
      </c>
      <c r="AE2" s="11" t="s">
        <v>338</v>
      </c>
      <c r="AF2" s="11" t="s">
        <v>339</v>
      </c>
    </row>
    <row r="3" spans="1:32">
      <c r="A3" s="24">
        <f>ROW()-1</f>
        <v>2</v>
      </c>
      <c r="B3" s="25" t="s">
        <v>423</v>
      </c>
      <c r="C3" s="26" t="s">
        <v>424</v>
      </c>
      <c r="E3" s="30" t="s">
        <v>425</v>
      </c>
      <c r="F3" s="26" t="s">
        <v>82</v>
      </c>
      <c r="H3" s="28" t="s">
        <v>177</v>
      </c>
      <c r="I3" s="31" t="s">
        <v>426</v>
      </c>
      <c r="J3" s="32" t="s">
        <v>102</v>
      </c>
      <c r="L3" s="9" t="s">
        <v>212</v>
      </c>
      <c r="M3" s="9" t="s">
        <v>213</v>
      </c>
      <c r="N3" s="9" t="s">
        <v>214</v>
      </c>
      <c r="P3" s="16" t="s">
        <v>340</v>
      </c>
    </row>
    <row r="4" spans="1:32">
      <c r="A4" s="24">
        <f t="shared" ref="A4:A63" si="0">ROW()-1</f>
        <v>3</v>
      </c>
      <c r="B4" s="25" t="s">
        <v>427</v>
      </c>
      <c r="C4" s="26" t="s">
        <v>428</v>
      </c>
      <c r="E4" s="30" t="s">
        <v>429</v>
      </c>
      <c r="F4" s="26" t="s">
        <v>83</v>
      </c>
      <c r="H4" s="28" t="s">
        <v>177</v>
      </c>
      <c r="I4" s="31" t="s">
        <v>430</v>
      </c>
      <c r="J4" s="32" t="s">
        <v>103</v>
      </c>
      <c r="L4" s="9" t="s">
        <v>215</v>
      </c>
      <c r="M4" s="9" t="s">
        <v>216</v>
      </c>
      <c r="N4" s="9" t="s">
        <v>217</v>
      </c>
      <c r="P4" s="9" t="s">
        <v>218</v>
      </c>
    </row>
    <row r="5" spans="1:32">
      <c r="A5" s="24">
        <f t="shared" si="0"/>
        <v>4</v>
      </c>
      <c r="B5" s="25" t="s">
        <v>431</v>
      </c>
      <c r="C5" s="26" t="s">
        <v>432</v>
      </c>
      <c r="E5" s="30" t="s">
        <v>433</v>
      </c>
      <c r="F5" s="26" t="s">
        <v>84</v>
      </c>
      <c r="H5" s="28" t="s">
        <v>177</v>
      </c>
      <c r="I5" s="31" t="s">
        <v>434</v>
      </c>
      <c r="J5" s="32" t="s">
        <v>104</v>
      </c>
      <c r="L5" s="9" t="s">
        <v>219</v>
      </c>
      <c r="M5" s="9" t="s">
        <v>220</v>
      </c>
      <c r="P5" s="9" t="s">
        <v>218</v>
      </c>
      <c r="Q5" s="9" t="s">
        <v>211</v>
      </c>
      <c r="R5" s="9" t="s">
        <v>221</v>
      </c>
    </row>
    <row r="6" spans="1:32">
      <c r="A6" s="24">
        <f t="shared" si="0"/>
        <v>5</v>
      </c>
      <c r="B6" s="25" t="s">
        <v>435</v>
      </c>
      <c r="C6" s="26" t="s">
        <v>436</v>
      </c>
      <c r="E6" s="30" t="s">
        <v>437</v>
      </c>
      <c r="F6" s="26" t="s">
        <v>85</v>
      </c>
      <c r="H6" s="28" t="s">
        <v>177</v>
      </c>
      <c r="I6" s="31" t="s">
        <v>438</v>
      </c>
      <c r="J6" s="32" t="s">
        <v>105</v>
      </c>
      <c r="L6" s="9" t="s">
        <v>222</v>
      </c>
      <c r="M6" s="9" t="s">
        <v>223</v>
      </c>
      <c r="N6" s="9" t="s">
        <v>224</v>
      </c>
      <c r="P6" s="9" t="s">
        <v>218</v>
      </c>
      <c r="Q6" s="9" t="s">
        <v>225</v>
      </c>
    </row>
    <row r="7" spans="1:32">
      <c r="A7" s="24">
        <f t="shared" si="0"/>
        <v>6</v>
      </c>
      <c r="B7" s="25" t="s">
        <v>439</v>
      </c>
      <c r="C7" s="26" t="s">
        <v>440</v>
      </c>
      <c r="E7" s="30" t="s">
        <v>441</v>
      </c>
      <c r="F7" s="26" t="s">
        <v>86</v>
      </c>
      <c r="H7" s="28" t="s">
        <v>177</v>
      </c>
      <c r="I7" s="31" t="s">
        <v>442</v>
      </c>
      <c r="J7" s="32" t="s">
        <v>106</v>
      </c>
      <c r="L7" s="9" t="s">
        <v>226</v>
      </c>
      <c r="M7" s="9" t="s">
        <v>227</v>
      </c>
      <c r="N7" s="9" t="s">
        <v>228</v>
      </c>
      <c r="P7" s="9" t="s">
        <v>211</v>
      </c>
    </row>
    <row r="8" spans="1:32">
      <c r="A8" s="24">
        <f t="shared" si="0"/>
        <v>7</v>
      </c>
      <c r="B8" s="25" t="s">
        <v>443</v>
      </c>
      <c r="C8" s="26" t="s">
        <v>444</v>
      </c>
      <c r="E8" s="30" t="s">
        <v>445</v>
      </c>
      <c r="F8" s="26" t="s">
        <v>87</v>
      </c>
      <c r="H8" s="28" t="s">
        <v>177</v>
      </c>
      <c r="I8" s="31" t="s">
        <v>446</v>
      </c>
      <c r="J8" s="32" t="s">
        <v>107</v>
      </c>
      <c r="L8" s="16" t="s">
        <v>229</v>
      </c>
      <c r="M8" s="16" t="s">
        <v>341</v>
      </c>
      <c r="N8" s="16" t="s">
        <v>342</v>
      </c>
      <c r="P8" s="9" t="s">
        <v>211</v>
      </c>
    </row>
    <row r="9" spans="1:32">
      <c r="A9" s="24">
        <f t="shared" si="0"/>
        <v>8</v>
      </c>
      <c r="B9" s="25" t="s">
        <v>447</v>
      </c>
      <c r="C9" s="26" t="s">
        <v>448</v>
      </c>
      <c r="E9" s="30" t="s">
        <v>449</v>
      </c>
      <c r="F9" s="26" t="s">
        <v>88</v>
      </c>
      <c r="H9" s="28" t="s">
        <v>177</v>
      </c>
      <c r="I9" s="31" t="s">
        <v>450</v>
      </c>
      <c r="J9" s="32" t="s">
        <v>108</v>
      </c>
      <c r="L9" s="16" t="s">
        <v>230</v>
      </c>
      <c r="M9" s="16" t="s">
        <v>343</v>
      </c>
      <c r="N9" s="16" t="s">
        <v>344</v>
      </c>
      <c r="P9" s="9" t="s">
        <v>211</v>
      </c>
    </row>
    <row r="10" spans="1:32">
      <c r="A10" s="24">
        <f t="shared" si="0"/>
        <v>9</v>
      </c>
      <c r="B10" s="25" t="s">
        <v>451</v>
      </c>
      <c r="C10" s="26" t="s">
        <v>452</v>
      </c>
      <c r="E10" s="30" t="s">
        <v>453</v>
      </c>
      <c r="F10" s="26" t="s">
        <v>89</v>
      </c>
      <c r="H10" s="28" t="s">
        <v>177</v>
      </c>
      <c r="I10" s="31" t="s">
        <v>454</v>
      </c>
      <c r="J10" s="32" t="s">
        <v>109</v>
      </c>
      <c r="L10" s="21" t="s">
        <v>345</v>
      </c>
      <c r="M10" s="21" t="s">
        <v>346</v>
      </c>
      <c r="N10" s="21" t="s">
        <v>347</v>
      </c>
      <c r="P10" s="17" t="s">
        <v>348</v>
      </c>
    </row>
    <row r="11" spans="1:32">
      <c r="A11" s="24">
        <f t="shared" si="0"/>
        <v>10</v>
      </c>
      <c r="B11" s="25" t="s">
        <v>455</v>
      </c>
      <c r="C11" s="26" t="s">
        <v>456</v>
      </c>
      <c r="E11" s="30" t="s">
        <v>457</v>
      </c>
      <c r="F11" s="26" t="s">
        <v>90</v>
      </c>
      <c r="H11" s="28" t="s">
        <v>177</v>
      </c>
      <c r="I11" s="31" t="s">
        <v>458</v>
      </c>
      <c r="J11" s="32" t="s">
        <v>110</v>
      </c>
      <c r="L11" s="9" t="s">
        <v>349</v>
      </c>
      <c r="M11" s="21" t="s">
        <v>350</v>
      </c>
      <c r="N11" s="21" t="s">
        <v>351</v>
      </c>
      <c r="P11" s="9" t="s">
        <v>211</v>
      </c>
    </row>
    <row r="12" spans="1:32">
      <c r="A12" s="24">
        <f t="shared" si="0"/>
        <v>11</v>
      </c>
      <c r="B12" s="25" t="s">
        <v>459</v>
      </c>
      <c r="C12" s="26" t="s">
        <v>460</v>
      </c>
      <c r="E12" s="30" t="s">
        <v>461</v>
      </c>
      <c r="F12" s="26" t="s">
        <v>91</v>
      </c>
      <c r="H12" s="28" t="s">
        <v>177</v>
      </c>
      <c r="I12" s="31" t="s">
        <v>462</v>
      </c>
      <c r="J12" s="32" t="s">
        <v>111</v>
      </c>
      <c r="L12" s="16" t="s">
        <v>352</v>
      </c>
      <c r="M12" s="16" t="s">
        <v>353</v>
      </c>
      <c r="N12" s="16" t="s">
        <v>354</v>
      </c>
      <c r="P12" s="9" t="s">
        <v>211</v>
      </c>
    </row>
    <row r="13" spans="1:32">
      <c r="A13" s="24">
        <f t="shared" si="0"/>
        <v>12</v>
      </c>
      <c r="B13" s="25" t="s">
        <v>463</v>
      </c>
      <c r="C13" s="26" t="s">
        <v>464</v>
      </c>
      <c r="E13" s="30" t="s">
        <v>465</v>
      </c>
      <c r="F13" s="26" t="s">
        <v>92</v>
      </c>
      <c r="H13" s="28" t="s">
        <v>177</v>
      </c>
      <c r="I13" s="31" t="s">
        <v>466</v>
      </c>
      <c r="J13" s="32" t="s">
        <v>112</v>
      </c>
      <c r="L13" s="9" t="s">
        <v>355</v>
      </c>
      <c r="M13" s="16" t="s">
        <v>356</v>
      </c>
      <c r="N13" s="16" t="s">
        <v>357</v>
      </c>
      <c r="P13" s="9" t="s">
        <v>211</v>
      </c>
    </row>
    <row r="14" spans="1:32">
      <c r="A14" s="24">
        <f t="shared" si="0"/>
        <v>13</v>
      </c>
      <c r="B14" s="25" t="s">
        <v>467</v>
      </c>
      <c r="C14" s="26" t="s">
        <v>468</v>
      </c>
      <c r="E14" s="30" t="s">
        <v>469</v>
      </c>
      <c r="F14" s="26" t="s">
        <v>470</v>
      </c>
      <c r="H14" s="28" t="s">
        <v>177</v>
      </c>
      <c r="I14" s="31" t="s">
        <v>471</v>
      </c>
      <c r="J14" s="32" t="s">
        <v>113</v>
      </c>
      <c r="L14" s="16" t="s">
        <v>358</v>
      </c>
      <c r="M14" s="16" t="s">
        <v>359</v>
      </c>
      <c r="N14" s="16" t="s">
        <v>360</v>
      </c>
      <c r="P14" s="9" t="s">
        <v>211</v>
      </c>
    </row>
    <row r="15" spans="1:32">
      <c r="A15" s="24">
        <f t="shared" si="0"/>
        <v>14</v>
      </c>
      <c r="B15" s="25" t="s">
        <v>472</v>
      </c>
      <c r="C15" s="26" t="s">
        <v>473</v>
      </c>
      <c r="E15" s="30" t="s">
        <v>474</v>
      </c>
      <c r="F15" s="26" t="s">
        <v>93</v>
      </c>
      <c r="H15" s="28" t="s">
        <v>177</v>
      </c>
      <c r="I15" s="31" t="s">
        <v>475</v>
      </c>
      <c r="J15" s="32" t="s">
        <v>114</v>
      </c>
      <c r="L15" s="2" t="s">
        <v>367</v>
      </c>
      <c r="M15" s="5" t="s">
        <v>368</v>
      </c>
      <c r="N15" s="2" t="s">
        <v>369</v>
      </c>
    </row>
    <row r="16" spans="1:32">
      <c r="A16" s="24">
        <f t="shared" si="0"/>
        <v>15</v>
      </c>
      <c r="B16" s="25" t="s">
        <v>476</v>
      </c>
      <c r="C16" s="26" t="s">
        <v>477</v>
      </c>
      <c r="E16" s="30" t="s">
        <v>478</v>
      </c>
      <c r="F16" s="26" t="s">
        <v>94</v>
      </c>
      <c r="H16" s="28" t="s">
        <v>177</v>
      </c>
      <c r="I16" s="31" t="s">
        <v>479</v>
      </c>
      <c r="J16" s="32" t="s">
        <v>115</v>
      </c>
      <c r="L16" s="2" t="s">
        <v>372</v>
      </c>
      <c r="M16" s="2" t="s">
        <v>373</v>
      </c>
      <c r="N16" s="2" t="s">
        <v>374</v>
      </c>
    </row>
    <row r="17" spans="1:14">
      <c r="A17" s="24">
        <f t="shared" si="0"/>
        <v>16</v>
      </c>
      <c r="B17" s="25" t="s">
        <v>480</v>
      </c>
      <c r="C17" s="26" t="s">
        <v>481</v>
      </c>
      <c r="E17" s="30"/>
      <c r="F17" s="26"/>
      <c r="H17" s="28" t="s">
        <v>177</v>
      </c>
      <c r="I17" s="31" t="s">
        <v>482</v>
      </c>
      <c r="J17" s="32" t="s">
        <v>116</v>
      </c>
      <c r="L17" s="2" t="s">
        <v>375</v>
      </c>
      <c r="M17" s="2" t="s">
        <v>376</v>
      </c>
      <c r="N17" s="2" t="s">
        <v>377</v>
      </c>
    </row>
    <row r="18" spans="1:14">
      <c r="A18" s="24">
        <f t="shared" si="0"/>
        <v>17</v>
      </c>
      <c r="B18" s="25" t="s">
        <v>483</v>
      </c>
      <c r="C18" s="26" t="s">
        <v>484</v>
      </c>
      <c r="E18" s="30" t="s">
        <v>485</v>
      </c>
      <c r="F18" s="26" t="s">
        <v>95</v>
      </c>
      <c r="H18" s="28" t="s">
        <v>177</v>
      </c>
      <c r="I18" s="31" t="s">
        <v>486</v>
      </c>
      <c r="J18" s="32" t="s">
        <v>117</v>
      </c>
      <c r="L18" s="2" t="s">
        <v>378</v>
      </c>
      <c r="M18" s="2" t="s">
        <v>373</v>
      </c>
      <c r="N18" s="2" t="s">
        <v>374</v>
      </c>
    </row>
    <row r="19" spans="1:14">
      <c r="A19" s="24">
        <f t="shared" si="0"/>
        <v>18</v>
      </c>
      <c r="B19" s="25" t="s">
        <v>487</v>
      </c>
      <c r="C19" s="26" t="s">
        <v>488</v>
      </c>
      <c r="E19" s="30" t="s">
        <v>489</v>
      </c>
      <c r="F19" s="26" t="s">
        <v>96</v>
      </c>
      <c r="H19" s="28" t="s">
        <v>177</v>
      </c>
      <c r="I19" s="31" t="s">
        <v>490</v>
      </c>
      <c r="J19" s="32" t="s">
        <v>118</v>
      </c>
      <c r="L19" s="2" t="s">
        <v>381</v>
      </c>
      <c r="M19" s="2" t="s">
        <v>382</v>
      </c>
      <c r="N19" s="2" t="s">
        <v>383</v>
      </c>
    </row>
    <row r="20" spans="1:14">
      <c r="A20" s="24">
        <f t="shared" si="0"/>
        <v>19</v>
      </c>
      <c r="B20" s="25" t="s">
        <v>491</v>
      </c>
      <c r="C20" s="26" t="s">
        <v>492</v>
      </c>
      <c r="E20" s="30" t="s">
        <v>493</v>
      </c>
      <c r="F20" s="26" t="s">
        <v>97</v>
      </c>
      <c r="H20" s="28" t="s">
        <v>177</v>
      </c>
      <c r="I20" s="31" t="s">
        <v>494</v>
      </c>
      <c r="J20" s="32" t="s">
        <v>119</v>
      </c>
      <c r="L20" s="2" t="s">
        <v>384</v>
      </c>
      <c r="M20" s="2" t="s">
        <v>385</v>
      </c>
      <c r="N20" s="2" t="s">
        <v>386</v>
      </c>
    </row>
    <row r="21" spans="1:14">
      <c r="A21" s="24">
        <f t="shared" si="0"/>
        <v>20</v>
      </c>
      <c r="B21" s="25" t="s">
        <v>495</v>
      </c>
      <c r="C21" s="26" t="s">
        <v>496</v>
      </c>
      <c r="E21" s="30" t="s">
        <v>497</v>
      </c>
      <c r="F21" s="26" t="s">
        <v>98</v>
      </c>
      <c r="H21" s="28" t="s">
        <v>177</v>
      </c>
      <c r="I21" s="31" t="s">
        <v>498</v>
      </c>
      <c r="J21" s="32" t="s">
        <v>120</v>
      </c>
      <c r="L21" s="22" t="s">
        <v>387</v>
      </c>
      <c r="M21" s="2" t="s">
        <v>388</v>
      </c>
      <c r="N21" s="2" t="s">
        <v>389</v>
      </c>
    </row>
    <row r="22" spans="1:14">
      <c r="A22" s="24">
        <f t="shared" si="0"/>
        <v>21</v>
      </c>
      <c r="B22" s="25" t="s">
        <v>499</v>
      </c>
      <c r="C22" s="26" t="s">
        <v>500</v>
      </c>
      <c r="E22" s="30" t="s">
        <v>501</v>
      </c>
      <c r="F22" s="26" t="s">
        <v>32</v>
      </c>
      <c r="H22" s="28" t="s">
        <v>177</v>
      </c>
      <c r="I22" s="31" t="s">
        <v>502</v>
      </c>
      <c r="J22" s="32" t="s">
        <v>121</v>
      </c>
      <c r="L22" s="2" t="s">
        <v>392</v>
      </c>
      <c r="M22" s="2" t="s">
        <v>393</v>
      </c>
      <c r="N22" s="2" t="s">
        <v>394</v>
      </c>
    </row>
    <row r="23" spans="1:14">
      <c r="A23" s="24">
        <f t="shared" si="0"/>
        <v>22</v>
      </c>
      <c r="B23" s="25" t="s">
        <v>503</v>
      </c>
      <c r="C23" s="26" t="s">
        <v>504</v>
      </c>
      <c r="E23" s="30" t="s">
        <v>505</v>
      </c>
      <c r="F23" s="26" t="s">
        <v>99</v>
      </c>
      <c r="H23" s="28" t="s">
        <v>177</v>
      </c>
      <c r="I23" s="31" t="s">
        <v>506</v>
      </c>
      <c r="J23" s="32" t="s">
        <v>122</v>
      </c>
      <c r="L23" s="2" t="s">
        <v>395</v>
      </c>
      <c r="M23" s="2" t="s">
        <v>396</v>
      </c>
      <c r="N23" s="2" t="s">
        <v>397</v>
      </c>
    </row>
    <row r="24" spans="1:14">
      <c r="A24" s="24">
        <f t="shared" si="0"/>
        <v>23</v>
      </c>
      <c r="B24" s="25" t="s">
        <v>507</v>
      </c>
      <c r="C24" s="26" t="s">
        <v>508</v>
      </c>
      <c r="E24" s="30" t="s">
        <v>509</v>
      </c>
      <c r="F24" s="33" t="s">
        <v>33</v>
      </c>
      <c r="H24" s="28" t="s">
        <v>177</v>
      </c>
      <c r="I24" s="31" t="s">
        <v>510</v>
      </c>
      <c r="J24" s="32" t="s">
        <v>123</v>
      </c>
      <c r="L24" s="2" t="s">
        <v>398</v>
      </c>
      <c r="M24" s="2" t="s">
        <v>399</v>
      </c>
      <c r="N24" s="2" t="s">
        <v>400</v>
      </c>
    </row>
    <row r="25" spans="1:14">
      <c r="A25" s="24">
        <f t="shared" si="0"/>
        <v>24</v>
      </c>
      <c r="B25" s="25" t="s">
        <v>511</v>
      </c>
      <c r="C25" s="26" t="s">
        <v>512</v>
      </c>
      <c r="E25" s="30" t="s">
        <v>513</v>
      </c>
      <c r="F25" s="33" t="s">
        <v>34</v>
      </c>
      <c r="H25" s="28" t="s">
        <v>177</v>
      </c>
      <c r="I25" s="31" t="s">
        <v>514</v>
      </c>
      <c r="J25" s="32" t="s">
        <v>124</v>
      </c>
      <c r="L25" s="2" t="s">
        <v>401</v>
      </c>
      <c r="M25" s="2" t="s">
        <v>402</v>
      </c>
      <c r="N25" s="2" t="s">
        <v>402</v>
      </c>
    </row>
    <row r="26" spans="1:14">
      <c r="A26" s="24">
        <f t="shared" si="0"/>
        <v>25</v>
      </c>
      <c r="B26" s="25" t="s">
        <v>515</v>
      </c>
      <c r="C26" s="26" t="s">
        <v>516</v>
      </c>
      <c r="E26" s="30" t="s">
        <v>517</v>
      </c>
      <c r="F26" s="33" t="s">
        <v>35</v>
      </c>
      <c r="H26" s="28" t="s">
        <v>177</v>
      </c>
      <c r="I26" s="31" t="s">
        <v>518</v>
      </c>
      <c r="J26" s="32" t="s">
        <v>125</v>
      </c>
      <c r="L26" s="2" t="s">
        <v>404</v>
      </c>
      <c r="M26" s="2" t="s">
        <v>405</v>
      </c>
    </row>
    <row r="27" spans="1:14">
      <c r="A27" s="24">
        <f t="shared" si="0"/>
        <v>26</v>
      </c>
      <c r="B27" s="25" t="s">
        <v>519</v>
      </c>
      <c r="C27" s="26" t="s">
        <v>520</v>
      </c>
      <c r="E27" s="30" t="s">
        <v>521</v>
      </c>
      <c r="F27" s="33" t="s">
        <v>36</v>
      </c>
      <c r="H27" s="28" t="s">
        <v>177</v>
      </c>
      <c r="I27" s="31" t="s">
        <v>522</v>
      </c>
      <c r="J27" s="32" t="s">
        <v>126</v>
      </c>
      <c r="L27" s="2" t="s">
        <v>409</v>
      </c>
      <c r="M27" s="5" t="s">
        <v>410</v>
      </c>
      <c r="N27" s="5" t="s">
        <v>411</v>
      </c>
    </row>
    <row r="28" spans="1:14">
      <c r="A28" s="24">
        <f t="shared" si="0"/>
        <v>27</v>
      </c>
      <c r="B28" s="25" t="s">
        <v>523</v>
      </c>
      <c r="C28" s="26" t="s">
        <v>524</v>
      </c>
      <c r="E28" s="30" t="s">
        <v>525</v>
      </c>
      <c r="F28" s="33" t="s">
        <v>37</v>
      </c>
      <c r="H28" s="28" t="s">
        <v>177</v>
      </c>
      <c r="I28" s="31" t="s">
        <v>526</v>
      </c>
      <c r="J28" s="32" t="s">
        <v>127</v>
      </c>
      <c r="L28" s="2" t="s">
        <v>406</v>
      </c>
      <c r="M28" s="5" t="s">
        <v>407</v>
      </c>
      <c r="N28" s="5" t="s">
        <v>408</v>
      </c>
    </row>
    <row r="29" spans="1:14">
      <c r="A29" s="24">
        <f t="shared" si="0"/>
        <v>28</v>
      </c>
      <c r="B29" s="25" t="s">
        <v>527</v>
      </c>
      <c r="C29" s="26" t="s">
        <v>528</v>
      </c>
      <c r="E29" s="30" t="s">
        <v>529</v>
      </c>
      <c r="F29" s="33" t="s">
        <v>38</v>
      </c>
      <c r="H29" s="28" t="s">
        <v>177</v>
      </c>
      <c r="I29" s="31" t="s">
        <v>530</v>
      </c>
      <c r="J29" s="32" t="s">
        <v>128</v>
      </c>
    </row>
    <row r="30" spans="1:14">
      <c r="A30" s="24">
        <f t="shared" si="0"/>
        <v>29</v>
      </c>
      <c r="B30" s="25" t="s">
        <v>531</v>
      </c>
      <c r="C30" s="26" t="s">
        <v>532</v>
      </c>
      <c r="E30" s="30" t="s">
        <v>533</v>
      </c>
      <c r="F30" s="33" t="s">
        <v>39</v>
      </c>
      <c r="H30" s="28" t="s">
        <v>148</v>
      </c>
      <c r="I30" s="31" t="s">
        <v>534</v>
      </c>
      <c r="J30" s="32" t="s">
        <v>129</v>
      </c>
    </row>
    <row r="31" spans="1:14">
      <c r="A31" s="24">
        <f t="shared" si="0"/>
        <v>30</v>
      </c>
      <c r="B31" s="25" t="s">
        <v>535</v>
      </c>
      <c r="C31" s="26" t="s">
        <v>536</v>
      </c>
      <c r="E31" s="30" t="s">
        <v>537</v>
      </c>
      <c r="F31" s="33" t="s">
        <v>40</v>
      </c>
      <c r="H31" s="28" t="s">
        <v>148</v>
      </c>
      <c r="I31" s="31" t="s">
        <v>538</v>
      </c>
      <c r="J31" s="32" t="s">
        <v>110</v>
      </c>
    </row>
    <row r="32" spans="1:14">
      <c r="A32" s="24">
        <f t="shared" si="0"/>
        <v>31</v>
      </c>
      <c r="B32" s="25" t="s">
        <v>539</v>
      </c>
      <c r="C32" s="26" t="s">
        <v>540</v>
      </c>
      <c r="E32" s="30" t="s">
        <v>541</v>
      </c>
      <c r="F32" s="33" t="s">
        <v>41</v>
      </c>
      <c r="H32" s="28" t="s">
        <v>148</v>
      </c>
      <c r="I32" s="31" t="s">
        <v>542</v>
      </c>
      <c r="J32" s="32" t="s">
        <v>130</v>
      </c>
    </row>
    <row r="33" spans="1:10">
      <c r="A33" s="24">
        <f t="shared" si="0"/>
        <v>32</v>
      </c>
      <c r="B33" s="25" t="s">
        <v>543</v>
      </c>
      <c r="C33" s="26" t="s">
        <v>544</v>
      </c>
      <c r="E33" s="30" t="s">
        <v>231</v>
      </c>
      <c r="F33" s="33" t="s">
        <v>42</v>
      </c>
      <c r="H33" s="28" t="s">
        <v>148</v>
      </c>
      <c r="I33" s="31" t="s">
        <v>545</v>
      </c>
      <c r="J33" s="32" t="s">
        <v>131</v>
      </c>
    </row>
    <row r="34" spans="1:10">
      <c r="A34" s="24">
        <f t="shared" si="0"/>
        <v>33</v>
      </c>
      <c r="B34" s="25" t="s">
        <v>546</v>
      </c>
      <c r="C34" s="26" t="s">
        <v>547</v>
      </c>
      <c r="E34" s="30" t="s">
        <v>232</v>
      </c>
      <c r="F34" s="33" t="s">
        <v>43</v>
      </c>
      <c r="H34" s="28" t="s">
        <v>148</v>
      </c>
      <c r="I34" s="31" t="s">
        <v>548</v>
      </c>
      <c r="J34" s="32" t="s">
        <v>100</v>
      </c>
    </row>
    <row r="35" spans="1:10">
      <c r="A35" s="24">
        <f t="shared" si="0"/>
        <v>34</v>
      </c>
      <c r="B35" s="25" t="s">
        <v>549</v>
      </c>
      <c r="C35" s="26" t="s">
        <v>550</v>
      </c>
      <c r="E35" s="30" t="s">
        <v>233</v>
      </c>
      <c r="F35" s="33" t="s">
        <v>44</v>
      </c>
      <c r="H35" s="28" t="s">
        <v>148</v>
      </c>
      <c r="I35" s="31" t="s">
        <v>551</v>
      </c>
      <c r="J35" s="32" t="s">
        <v>132</v>
      </c>
    </row>
    <row r="36" spans="1:10">
      <c r="A36" s="24">
        <f t="shared" si="0"/>
        <v>35</v>
      </c>
      <c r="B36" s="25" t="s">
        <v>552</v>
      </c>
      <c r="C36" s="26" t="s">
        <v>26</v>
      </c>
      <c r="E36" s="30" t="s">
        <v>234</v>
      </c>
      <c r="F36" s="33" t="s">
        <v>45</v>
      </c>
      <c r="H36" s="28" t="s">
        <v>148</v>
      </c>
      <c r="I36" s="31" t="s">
        <v>553</v>
      </c>
      <c r="J36" s="32" t="s">
        <v>133</v>
      </c>
    </row>
    <row r="37" spans="1:10">
      <c r="A37" s="24">
        <f t="shared" si="0"/>
        <v>36</v>
      </c>
      <c r="B37" s="25" t="s">
        <v>554</v>
      </c>
      <c r="C37" s="26" t="s">
        <v>555</v>
      </c>
      <c r="E37" s="30" t="s">
        <v>235</v>
      </c>
      <c r="F37" s="33" t="s">
        <v>46</v>
      </c>
      <c r="H37" s="28" t="s">
        <v>148</v>
      </c>
      <c r="I37" s="31" t="s">
        <v>556</v>
      </c>
      <c r="J37" s="32" t="s">
        <v>134</v>
      </c>
    </row>
    <row r="38" spans="1:10">
      <c r="A38" s="24">
        <f t="shared" si="0"/>
        <v>37</v>
      </c>
      <c r="B38" s="25" t="s">
        <v>557</v>
      </c>
      <c r="C38" s="26" t="s">
        <v>558</v>
      </c>
      <c r="D38" s="34"/>
      <c r="E38" s="30" t="s">
        <v>236</v>
      </c>
      <c r="F38" s="33" t="s">
        <v>47</v>
      </c>
      <c r="H38" s="28" t="s">
        <v>148</v>
      </c>
      <c r="I38" s="31" t="s">
        <v>559</v>
      </c>
      <c r="J38" s="32" t="s">
        <v>135</v>
      </c>
    </row>
    <row r="39" spans="1:10">
      <c r="A39" s="24">
        <f t="shared" si="0"/>
        <v>38</v>
      </c>
      <c r="B39" s="25" t="s">
        <v>560</v>
      </c>
      <c r="C39" s="26" t="s">
        <v>561</v>
      </c>
      <c r="D39" s="34"/>
      <c r="E39" s="30" t="s">
        <v>237</v>
      </c>
      <c r="F39" s="33" t="s">
        <v>48</v>
      </c>
      <c r="H39" s="28" t="s">
        <v>148</v>
      </c>
      <c r="I39" s="31" t="s">
        <v>562</v>
      </c>
      <c r="J39" s="32" t="s">
        <v>136</v>
      </c>
    </row>
    <row r="40" spans="1:10">
      <c r="A40" s="24">
        <f t="shared" si="0"/>
        <v>39</v>
      </c>
      <c r="B40" s="25" t="s">
        <v>563</v>
      </c>
      <c r="C40" s="26" t="s">
        <v>564</v>
      </c>
      <c r="D40" s="34"/>
      <c r="E40" s="30" t="s">
        <v>238</v>
      </c>
      <c r="F40" s="33" t="s">
        <v>49</v>
      </c>
      <c r="H40" s="28" t="s">
        <v>148</v>
      </c>
      <c r="I40" s="31" t="s">
        <v>565</v>
      </c>
      <c r="J40" s="32" t="s">
        <v>137</v>
      </c>
    </row>
    <row r="41" spans="1:10">
      <c r="A41" s="24">
        <f t="shared" si="0"/>
        <v>40</v>
      </c>
      <c r="B41" s="25" t="s">
        <v>566</v>
      </c>
      <c r="C41" s="26" t="s">
        <v>567</v>
      </c>
      <c r="D41" s="34"/>
      <c r="E41" s="30" t="s">
        <v>239</v>
      </c>
      <c r="F41" s="33" t="s">
        <v>50</v>
      </c>
      <c r="H41" s="28" t="s">
        <v>148</v>
      </c>
      <c r="I41" s="31" t="s">
        <v>568</v>
      </c>
      <c r="J41" s="32" t="s">
        <v>138</v>
      </c>
    </row>
    <row r="42" spans="1:10">
      <c r="A42" s="24">
        <f t="shared" si="0"/>
        <v>41</v>
      </c>
      <c r="B42" s="25" t="s">
        <v>569</v>
      </c>
      <c r="C42" s="26" t="s">
        <v>570</v>
      </c>
      <c r="D42" s="34"/>
      <c r="E42" s="30" t="s">
        <v>571</v>
      </c>
      <c r="F42" s="33" t="s">
        <v>572</v>
      </c>
      <c r="H42" s="28" t="s">
        <v>148</v>
      </c>
      <c r="I42" s="31" t="s">
        <v>573</v>
      </c>
      <c r="J42" s="32" t="s">
        <v>139</v>
      </c>
    </row>
    <row r="43" spans="1:10">
      <c r="A43" s="24">
        <f t="shared" si="0"/>
        <v>42</v>
      </c>
      <c r="B43" s="25" t="s">
        <v>574</v>
      </c>
      <c r="C43" s="26" t="s">
        <v>575</v>
      </c>
      <c r="D43" s="34"/>
      <c r="E43" s="30" t="s">
        <v>576</v>
      </c>
      <c r="F43" s="33" t="s">
        <v>577</v>
      </c>
      <c r="H43" s="28" t="s">
        <v>148</v>
      </c>
      <c r="I43" s="31" t="s">
        <v>578</v>
      </c>
      <c r="J43" s="32" t="s">
        <v>140</v>
      </c>
    </row>
    <row r="44" spans="1:10">
      <c r="A44" s="24">
        <f t="shared" si="0"/>
        <v>43</v>
      </c>
      <c r="B44" s="25" t="s">
        <v>579</v>
      </c>
      <c r="C44" s="26" t="s">
        <v>580</v>
      </c>
      <c r="D44" s="34"/>
      <c r="E44" s="30" t="s">
        <v>581</v>
      </c>
      <c r="F44" s="33" t="s">
        <v>51</v>
      </c>
      <c r="H44" s="28" t="s">
        <v>148</v>
      </c>
      <c r="I44" s="31" t="s">
        <v>582</v>
      </c>
      <c r="J44" s="32" t="s">
        <v>141</v>
      </c>
    </row>
    <row r="45" spans="1:10">
      <c r="A45" s="24">
        <f t="shared" si="0"/>
        <v>44</v>
      </c>
      <c r="B45" s="25" t="s">
        <v>583</v>
      </c>
      <c r="C45" s="26" t="s">
        <v>584</v>
      </c>
      <c r="D45" s="35"/>
      <c r="E45" s="30" t="s">
        <v>585</v>
      </c>
      <c r="F45" s="33" t="s">
        <v>52</v>
      </c>
      <c r="H45" s="28" t="s">
        <v>148</v>
      </c>
      <c r="I45" s="31" t="s">
        <v>586</v>
      </c>
      <c r="J45" s="32" t="s">
        <v>142</v>
      </c>
    </row>
    <row r="46" spans="1:10">
      <c r="A46" s="24">
        <f t="shared" si="0"/>
        <v>45</v>
      </c>
      <c r="B46" s="25" t="s">
        <v>587</v>
      </c>
      <c r="C46" s="26" t="s">
        <v>588</v>
      </c>
      <c r="D46" s="34"/>
      <c r="E46" s="30" t="s">
        <v>589</v>
      </c>
      <c r="F46" s="33" t="s">
        <v>53</v>
      </c>
      <c r="H46" s="28" t="s">
        <v>148</v>
      </c>
      <c r="I46" s="31" t="s">
        <v>590</v>
      </c>
      <c r="J46" s="32" t="s">
        <v>143</v>
      </c>
    </row>
    <row r="47" spans="1:10">
      <c r="A47" s="24">
        <f t="shared" si="0"/>
        <v>46</v>
      </c>
      <c r="B47" s="25" t="s">
        <v>591</v>
      </c>
      <c r="C47" s="26" t="s">
        <v>592</v>
      </c>
      <c r="D47" s="34"/>
      <c r="E47" s="30" t="s">
        <v>593</v>
      </c>
      <c r="F47" s="33" t="s">
        <v>54</v>
      </c>
      <c r="H47" s="28" t="s">
        <v>148</v>
      </c>
      <c r="I47" s="31" t="s">
        <v>594</v>
      </c>
      <c r="J47" s="32" t="s">
        <v>144</v>
      </c>
    </row>
    <row r="48" spans="1:10">
      <c r="A48" s="24">
        <f t="shared" si="0"/>
        <v>47</v>
      </c>
      <c r="B48" s="25" t="s">
        <v>595</v>
      </c>
      <c r="C48" s="26" t="s">
        <v>596</v>
      </c>
      <c r="D48" s="34"/>
      <c r="E48" s="30" t="s">
        <v>597</v>
      </c>
      <c r="F48" s="33" t="s">
        <v>55</v>
      </c>
      <c r="H48" s="28" t="s">
        <v>148</v>
      </c>
      <c r="I48" s="31" t="s">
        <v>598</v>
      </c>
      <c r="J48" s="32" t="s">
        <v>145</v>
      </c>
    </row>
    <row r="49" spans="1:10">
      <c r="A49" s="24">
        <f t="shared" si="0"/>
        <v>48</v>
      </c>
      <c r="B49" s="25" t="s">
        <v>599</v>
      </c>
      <c r="C49" s="26" t="s">
        <v>600</v>
      </c>
      <c r="D49" s="34"/>
      <c r="E49" s="30" t="s">
        <v>601</v>
      </c>
      <c r="F49" s="33" t="s">
        <v>56</v>
      </c>
      <c r="H49" s="28" t="s">
        <v>148</v>
      </c>
      <c r="I49" s="31" t="s">
        <v>602</v>
      </c>
      <c r="J49" s="32" t="s">
        <v>146</v>
      </c>
    </row>
    <row r="50" spans="1:10">
      <c r="A50" s="24">
        <f t="shared" si="0"/>
        <v>49</v>
      </c>
      <c r="B50" s="25" t="s">
        <v>603</v>
      </c>
      <c r="C50" s="26" t="s">
        <v>604</v>
      </c>
      <c r="D50" s="34"/>
      <c r="E50" s="30" t="s">
        <v>605</v>
      </c>
      <c r="F50" s="33" t="s">
        <v>57</v>
      </c>
      <c r="H50" s="28" t="s">
        <v>148</v>
      </c>
      <c r="I50" s="31" t="s">
        <v>606</v>
      </c>
      <c r="J50" s="32" t="s">
        <v>147</v>
      </c>
    </row>
    <row r="51" spans="1:10">
      <c r="A51" s="24">
        <f t="shared" si="0"/>
        <v>50</v>
      </c>
      <c r="B51" s="25" t="s">
        <v>607</v>
      </c>
      <c r="C51" s="26" t="s">
        <v>608</v>
      </c>
      <c r="D51" s="34"/>
      <c r="E51" s="30" t="s">
        <v>609</v>
      </c>
      <c r="F51" s="33" t="s">
        <v>58</v>
      </c>
      <c r="H51" s="28" t="s">
        <v>149</v>
      </c>
      <c r="I51" s="31" t="s">
        <v>610</v>
      </c>
      <c r="J51" s="32" t="s">
        <v>150</v>
      </c>
    </row>
    <row r="52" spans="1:10">
      <c r="A52" s="24">
        <f t="shared" si="0"/>
        <v>51</v>
      </c>
      <c r="B52" s="25" t="s">
        <v>611</v>
      </c>
      <c r="C52" s="26" t="s">
        <v>612</v>
      </c>
      <c r="D52" s="34"/>
      <c r="E52" s="36" t="s">
        <v>613</v>
      </c>
      <c r="F52" s="33" t="s">
        <v>59</v>
      </c>
      <c r="H52" s="28" t="s">
        <v>149</v>
      </c>
      <c r="I52" s="31" t="s">
        <v>614</v>
      </c>
      <c r="J52" s="32" t="s">
        <v>151</v>
      </c>
    </row>
    <row r="53" spans="1:10">
      <c r="A53" s="24">
        <f t="shared" si="0"/>
        <v>52</v>
      </c>
      <c r="B53" s="25" t="s">
        <v>615</v>
      </c>
      <c r="C53" s="26" t="s">
        <v>616</v>
      </c>
      <c r="D53" s="34"/>
      <c r="E53" s="36" t="s">
        <v>617</v>
      </c>
      <c r="F53" s="33" t="s">
        <v>60</v>
      </c>
      <c r="H53" s="28" t="s">
        <v>149</v>
      </c>
      <c r="I53" s="31" t="s">
        <v>618</v>
      </c>
      <c r="J53" s="32" t="s">
        <v>152</v>
      </c>
    </row>
    <row r="54" spans="1:10">
      <c r="A54" s="24">
        <f t="shared" si="0"/>
        <v>53</v>
      </c>
      <c r="B54" s="25" t="s">
        <v>619</v>
      </c>
      <c r="C54" s="26" t="s">
        <v>620</v>
      </c>
      <c r="D54" s="34"/>
      <c r="E54" s="36" t="s">
        <v>621</v>
      </c>
      <c r="F54" s="33" t="s">
        <v>61</v>
      </c>
      <c r="H54" s="28" t="s">
        <v>149</v>
      </c>
      <c r="I54" s="31" t="s">
        <v>622</v>
      </c>
      <c r="J54" s="32" t="s">
        <v>153</v>
      </c>
    </row>
    <row r="55" spans="1:10">
      <c r="A55" s="24">
        <f t="shared" si="0"/>
        <v>54</v>
      </c>
      <c r="B55" s="25" t="s">
        <v>623</v>
      </c>
      <c r="C55" s="26" t="s">
        <v>624</v>
      </c>
      <c r="D55" s="35"/>
      <c r="E55" s="36" t="s">
        <v>625</v>
      </c>
      <c r="F55" s="33" t="s">
        <v>62</v>
      </c>
      <c r="H55" s="28" t="s">
        <v>149</v>
      </c>
      <c r="I55" s="31" t="s">
        <v>626</v>
      </c>
      <c r="J55" s="32" t="s">
        <v>154</v>
      </c>
    </row>
    <row r="56" spans="1:10">
      <c r="A56" s="24">
        <f t="shared" si="0"/>
        <v>55</v>
      </c>
      <c r="B56" s="25" t="s">
        <v>627</v>
      </c>
      <c r="C56" s="26" t="s">
        <v>628</v>
      </c>
      <c r="D56" s="37"/>
      <c r="E56" s="36" t="s">
        <v>629</v>
      </c>
      <c r="F56" s="33" t="s">
        <v>63</v>
      </c>
      <c r="H56" s="28" t="s">
        <v>149</v>
      </c>
      <c r="I56" s="31" t="s">
        <v>630</v>
      </c>
      <c r="J56" s="32" t="s">
        <v>155</v>
      </c>
    </row>
    <row r="57" spans="1:10">
      <c r="A57" s="24">
        <f t="shared" si="0"/>
        <v>56</v>
      </c>
      <c r="B57" s="25" t="s">
        <v>631</v>
      </c>
      <c r="C57" s="26" t="s">
        <v>632</v>
      </c>
      <c r="D57" s="37"/>
      <c r="E57" s="36" t="s">
        <v>633</v>
      </c>
      <c r="F57" s="33" t="s">
        <v>64</v>
      </c>
      <c r="H57" s="28" t="s">
        <v>149</v>
      </c>
      <c r="I57" s="31" t="s">
        <v>634</v>
      </c>
      <c r="J57" s="32" t="s">
        <v>156</v>
      </c>
    </row>
    <row r="58" spans="1:10">
      <c r="A58" s="24">
        <f t="shared" si="0"/>
        <v>57</v>
      </c>
      <c r="B58" s="25" t="s">
        <v>635</v>
      </c>
      <c r="C58" s="26" t="s">
        <v>636</v>
      </c>
      <c r="D58" s="37"/>
      <c r="E58" s="36" t="s">
        <v>637</v>
      </c>
      <c r="F58" s="33" t="s">
        <v>65</v>
      </c>
      <c r="H58" s="28" t="s">
        <v>149</v>
      </c>
      <c r="I58" s="31" t="s">
        <v>638</v>
      </c>
      <c r="J58" s="32" t="s">
        <v>157</v>
      </c>
    </row>
    <row r="59" spans="1:10">
      <c r="A59" s="24">
        <f t="shared" si="0"/>
        <v>58</v>
      </c>
      <c r="B59" s="25" t="s">
        <v>639</v>
      </c>
      <c r="C59" s="26" t="s">
        <v>640</v>
      </c>
      <c r="D59" s="37"/>
      <c r="E59" s="38" t="s">
        <v>641</v>
      </c>
      <c r="F59" s="33" t="s">
        <v>66</v>
      </c>
      <c r="H59" s="28" t="s">
        <v>149</v>
      </c>
      <c r="I59" s="31" t="s">
        <v>642</v>
      </c>
      <c r="J59" s="32" t="s">
        <v>158</v>
      </c>
    </row>
    <row r="60" spans="1:10">
      <c r="A60" s="24">
        <f t="shared" si="0"/>
        <v>59</v>
      </c>
      <c r="B60" s="25" t="s">
        <v>643</v>
      </c>
      <c r="C60" s="26" t="s">
        <v>644</v>
      </c>
      <c r="D60" s="37"/>
      <c r="E60" s="30" t="s">
        <v>645</v>
      </c>
      <c r="F60" s="33" t="s">
        <v>67</v>
      </c>
      <c r="H60" s="28" t="s">
        <v>149</v>
      </c>
      <c r="I60" s="31" t="s">
        <v>646</v>
      </c>
      <c r="J60" s="32" t="s">
        <v>159</v>
      </c>
    </row>
    <row r="61" spans="1:10">
      <c r="A61" s="24">
        <f t="shared" si="0"/>
        <v>60</v>
      </c>
      <c r="B61" s="25" t="s">
        <v>647</v>
      </c>
      <c r="C61" s="26" t="s">
        <v>648</v>
      </c>
      <c r="D61" s="37"/>
      <c r="E61" s="30" t="s">
        <v>649</v>
      </c>
      <c r="F61" s="33" t="s">
        <v>68</v>
      </c>
      <c r="H61" s="28" t="s">
        <v>149</v>
      </c>
      <c r="I61" s="31" t="s">
        <v>650</v>
      </c>
      <c r="J61" s="32" t="s">
        <v>160</v>
      </c>
    </row>
    <row r="62" spans="1:10">
      <c r="A62" s="24">
        <f t="shared" si="0"/>
        <v>61</v>
      </c>
      <c r="B62" s="25" t="s">
        <v>651</v>
      </c>
      <c r="C62" s="26" t="s">
        <v>652</v>
      </c>
      <c r="D62" s="37"/>
      <c r="E62" s="30" t="s">
        <v>653</v>
      </c>
      <c r="F62" s="33" t="s">
        <v>69</v>
      </c>
      <c r="H62" s="28" t="s">
        <v>149</v>
      </c>
      <c r="I62" s="31" t="s">
        <v>654</v>
      </c>
      <c r="J62" s="32" t="s">
        <v>161</v>
      </c>
    </row>
    <row r="63" spans="1:10">
      <c r="A63" s="24">
        <f t="shared" si="0"/>
        <v>62</v>
      </c>
      <c r="B63" s="25" t="s">
        <v>655</v>
      </c>
      <c r="C63" s="26" t="s">
        <v>656</v>
      </c>
      <c r="D63" s="35"/>
      <c r="E63" s="30" t="s">
        <v>657</v>
      </c>
      <c r="F63" s="33" t="s">
        <v>70</v>
      </c>
      <c r="H63" s="28" t="s">
        <v>149</v>
      </c>
      <c r="I63" s="31" t="s">
        <v>658</v>
      </c>
      <c r="J63" s="32" t="s">
        <v>162</v>
      </c>
    </row>
    <row r="64" spans="1:10">
      <c r="B64" s="31" t="s">
        <v>659</v>
      </c>
      <c r="C64" s="28" t="s">
        <v>660</v>
      </c>
      <c r="E64" s="30" t="s">
        <v>661</v>
      </c>
      <c r="F64" s="33" t="s">
        <v>71</v>
      </c>
      <c r="H64" s="28" t="s">
        <v>149</v>
      </c>
      <c r="I64" s="31" t="s">
        <v>662</v>
      </c>
      <c r="J64" s="32" t="s">
        <v>163</v>
      </c>
    </row>
    <row r="65" spans="2:10">
      <c r="B65" s="31" t="s">
        <v>663</v>
      </c>
      <c r="C65" s="28" t="s">
        <v>664</v>
      </c>
      <c r="E65" s="30" t="s">
        <v>665</v>
      </c>
      <c r="F65" s="33" t="s">
        <v>72</v>
      </c>
      <c r="H65" s="28" t="s">
        <v>149</v>
      </c>
      <c r="I65" s="31" t="s">
        <v>666</v>
      </c>
      <c r="J65" s="32" t="s">
        <v>164</v>
      </c>
    </row>
    <row r="66" spans="2:10">
      <c r="B66" s="31" t="s">
        <v>667</v>
      </c>
      <c r="C66" s="23" t="s">
        <v>361</v>
      </c>
      <c r="E66" s="30" t="s">
        <v>668</v>
      </c>
      <c r="F66" s="33" t="s">
        <v>73</v>
      </c>
      <c r="H66" s="28" t="s">
        <v>149</v>
      </c>
      <c r="I66" s="31" t="s">
        <v>669</v>
      </c>
      <c r="J66" s="32" t="s">
        <v>165</v>
      </c>
    </row>
    <row r="67" spans="2:10">
      <c r="B67" s="31" t="s">
        <v>670</v>
      </c>
      <c r="C67" s="28" t="s">
        <v>671</v>
      </c>
      <c r="E67" s="30" t="s">
        <v>672</v>
      </c>
      <c r="F67" s="33" t="s">
        <v>74</v>
      </c>
      <c r="H67" s="28" t="s">
        <v>149</v>
      </c>
      <c r="I67" s="31" t="s">
        <v>673</v>
      </c>
      <c r="J67" s="32" t="s">
        <v>166</v>
      </c>
    </row>
    <row r="68" spans="2:10">
      <c r="B68" s="31" t="s">
        <v>674</v>
      </c>
      <c r="C68" s="28" t="s">
        <v>675</v>
      </c>
      <c r="E68" s="30" t="s">
        <v>676</v>
      </c>
      <c r="F68" s="33" t="s">
        <v>75</v>
      </c>
      <c r="H68" s="28" t="s">
        <v>149</v>
      </c>
      <c r="I68" s="31" t="s">
        <v>677</v>
      </c>
      <c r="J68" s="32" t="s">
        <v>167</v>
      </c>
    </row>
    <row r="69" spans="2:10">
      <c r="B69" s="31" t="s">
        <v>678</v>
      </c>
      <c r="C69" s="28" t="s">
        <v>679</v>
      </c>
      <c r="E69" s="30" t="s">
        <v>680</v>
      </c>
      <c r="F69" s="33" t="s">
        <v>76</v>
      </c>
      <c r="H69" s="28" t="s">
        <v>149</v>
      </c>
      <c r="I69" s="31" t="s">
        <v>681</v>
      </c>
      <c r="J69" s="32" t="s">
        <v>682</v>
      </c>
    </row>
    <row r="70" spans="2:10">
      <c r="B70" s="31" t="s">
        <v>683</v>
      </c>
      <c r="C70" s="28" t="s">
        <v>684</v>
      </c>
      <c r="E70" s="30" t="s">
        <v>685</v>
      </c>
      <c r="F70" s="33" t="s">
        <v>77</v>
      </c>
      <c r="H70" s="28" t="s">
        <v>168</v>
      </c>
      <c r="I70" s="31" t="s">
        <v>686</v>
      </c>
      <c r="J70" s="32" t="s">
        <v>169</v>
      </c>
    </row>
    <row r="71" spans="2:10">
      <c r="E71" s="30" t="s">
        <v>687</v>
      </c>
      <c r="F71" s="33" t="s">
        <v>78</v>
      </c>
      <c r="H71" s="28" t="s">
        <v>171</v>
      </c>
      <c r="I71" s="31" t="s">
        <v>688</v>
      </c>
      <c r="J71" s="32" t="s">
        <v>170</v>
      </c>
    </row>
    <row r="72" spans="2:10">
      <c r="E72" s="30"/>
      <c r="F72" s="33" t="s">
        <v>27</v>
      </c>
      <c r="H72" s="28" t="s">
        <v>175</v>
      </c>
      <c r="I72" s="31" t="s">
        <v>689</v>
      </c>
      <c r="J72" s="32" t="s">
        <v>172</v>
      </c>
    </row>
    <row r="73" spans="2:10">
      <c r="E73" s="30" t="s">
        <v>690</v>
      </c>
      <c r="F73" s="33" t="s">
        <v>79</v>
      </c>
      <c r="H73" s="28" t="s">
        <v>174</v>
      </c>
      <c r="I73" s="31" t="s">
        <v>691</v>
      </c>
      <c r="J73" s="32" t="s">
        <v>173</v>
      </c>
    </row>
    <row r="74" spans="2:10">
      <c r="E74" s="30"/>
      <c r="F74" s="33" t="s">
        <v>28</v>
      </c>
      <c r="H74" s="28" t="s">
        <v>258</v>
      </c>
      <c r="I74" s="31" t="s">
        <v>692</v>
      </c>
      <c r="J74" s="32" t="s">
        <v>176</v>
      </c>
    </row>
    <row r="75" spans="2:10">
      <c r="E75" s="30" t="s">
        <v>693</v>
      </c>
      <c r="F75" s="33" t="s">
        <v>29</v>
      </c>
      <c r="H75" s="28" t="s">
        <v>178</v>
      </c>
      <c r="I75" s="31" t="s">
        <v>694</v>
      </c>
      <c r="J75" s="32" t="s">
        <v>179</v>
      </c>
    </row>
    <row r="76" spans="2:10">
      <c r="E76" s="30" t="s">
        <v>695</v>
      </c>
      <c r="F76" s="33" t="s">
        <v>30</v>
      </c>
      <c r="H76" s="28" t="s">
        <v>696</v>
      </c>
      <c r="I76" s="31" t="s">
        <v>697</v>
      </c>
      <c r="J76" s="32" t="s">
        <v>698</v>
      </c>
    </row>
    <row r="77" spans="2:10">
      <c r="E77" s="30" t="s">
        <v>699</v>
      </c>
      <c r="F77" s="33" t="s">
        <v>31</v>
      </c>
      <c r="H77" s="28" t="s">
        <v>696</v>
      </c>
      <c r="I77" s="31" t="s">
        <v>700</v>
      </c>
      <c r="J77" s="32" t="s">
        <v>701</v>
      </c>
    </row>
    <row r="78" spans="2:10">
      <c r="E78" s="30" t="s">
        <v>702</v>
      </c>
      <c r="F78" s="33" t="s">
        <v>80</v>
      </c>
      <c r="H78" s="28" t="s">
        <v>703</v>
      </c>
      <c r="I78" s="31" t="s">
        <v>704</v>
      </c>
      <c r="J78" s="32" t="s">
        <v>705</v>
      </c>
    </row>
    <row r="79" spans="2:10">
      <c r="E79" s="39" t="s">
        <v>706</v>
      </c>
      <c r="F79" s="40" t="s">
        <v>707</v>
      </c>
      <c r="H79" s="28" t="s">
        <v>703</v>
      </c>
      <c r="I79" s="31" t="s">
        <v>708</v>
      </c>
      <c r="J79" s="32" t="s">
        <v>709</v>
      </c>
    </row>
    <row r="80" spans="2:10">
      <c r="E80" s="39" t="s">
        <v>710</v>
      </c>
      <c r="F80" s="40" t="s">
        <v>711</v>
      </c>
      <c r="H80" s="28" t="s">
        <v>712</v>
      </c>
      <c r="I80" s="31" t="s">
        <v>713</v>
      </c>
      <c r="J80" s="32" t="s">
        <v>714</v>
      </c>
    </row>
    <row r="81" spans="5:10">
      <c r="H81" s="28" t="s">
        <v>712</v>
      </c>
      <c r="I81" s="31" t="s">
        <v>715</v>
      </c>
      <c r="J81" s="32" t="s">
        <v>716</v>
      </c>
    </row>
    <row r="82" spans="5:10">
      <c r="E82" s="39" t="s">
        <v>717</v>
      </c>
      <c r="F82" s="40" t="s">
        <v>718</v>
      </c>
      <c r="H82" s="28" t="s">
        <v>719</v>
      </c>
      <c r="I82" s="31" t="s">
        <v>720</v>
      </c>
      <c r="J82" s="32" t="s">
        <v>721</v>
      </c>
    </row>
    <row r="83" spans="5:10">
      <c r="H83" s="28" t="s">
        <v>241</v>
      </c>
      <c r="I83" s="31" t="s">
        <v>722</v>
      </c>
      <c r="J83" s="32" t="s">
        <v>723</v>
      </c>
    </row>
    <row r="84" spans="5:10">
      <c r="H84" s="28" t="s">
        <v>712</v>
      </c>
      <c r="I84" s="31" t="s">
        <v>724</v>
      </c>
      <c r="J84" s="32" t="s">
        <v>725</v>
      </c>
    </row>
    <row r="85" spans="5:10">
      <c r="H85" s="28" t="s">
        <v>712</v>
      </c>
      <c r="I85" s="31" t="s">
        <v>726</v>
      </c>
      <c r="J85" s="32" t="s">
        <v>727</v>
      </c>
    </row>
    <row r="86" spans="5:10">
      <c r="H86" s="28" t="s">
        <v>241</v>
      </c>
      <c r="I86" s="31" t="s">
        <v>728</v>
      </c>
      <c r="J86" s="32" t="s">
        <v>729</v>
      </c>
    </row>
    <row r="87" spans="5:10">
      <c r="H87" s="28" t="s">
        <v>241</v>
      </c>
      <c r="I87" s="31" t="s">
        <v>730</v>
      </c>
      <c r="J87" s="32" t="s">
        <v>731</v>
      </c>
    </row>
    <row r="88" spans="5:10">
      <c r="H88" s="28" t="s">
        <v>241</v>
      </c>
      <c r="I88" s="31" t="s">
        <v>732</v>
      </c>
      <c r="J88" s="32" t="s">
        <v>733</v>
      </c>
    </row>
    <row r="89" spans="5:10">
      <c r="H89" s="28" t="s">
        <v>734</v>
      </c>
      <c r="I89" s="31" t="s">
        <v>242</v>
      </c>
      <c r="J89" s="32" t="s">
        <v>243</v>
      </c>
    </row>
    <row r="90" spans="5:10">
      <c r="H90" s="28" t="s">
        <v>734</v>
      </c>
      <c r="I90" s="31" t="s">
        <v>735</v>
      </c>
      <c r="J90" s="32" t="s">
        <v>736</v>
      </c>
    </row>
    <row r="91" spans="5:10">
      <c r="H91" s="28" t="s">
        <v>734</v>
      </c>
      <c r="I91" s="31" t="s">
        <v>737</v>
      </c>
      <c r="J91" s="41" t="s">
        <v>244</v>
      </c>
    </row>
    <row r="92" spans="5:10">
      <c r="H92" s="28" t="s">
        <v>734</v>
      </c>
      <c r="I92" s="31" t="s">
        <v>738</v>
      </c>
      <c r="J92" s="41" t="s">
        <v>245</v>
      </c>
    </row>
    <row r="93" spans="5:10">
      <c r="H93" s="28" t="s">
        <v>246</v>
      </c>
      <c r="I93" s="31" t="s">
        <v>739</v>
      </c>
      <c r="J93" s="41" t="s">
        <v>247</v>
      </c>
    </row>
    <row r="94" spans="5:10">
      <c r="H94" s="28" t="s">
        <v>246</v>
      </c>
      <c r="I94" s="31" t="s">
        <v>740</v>
      </c>
      <c r="J94" s="41" t="s">
        <v>248</v>
      </c>
    </row>
    <row r="95" spans="5:10">
      <c r="H95" s="28" t="s">
        <v>741</v>
      </c>
      <c r="I95" s="31" t="s">
        <v>742</v>
      </c>
      <c r="J95" s="32" t="s">
        <v>743</v>
      </c>
    </row>
    <row r="96" spans="5:10">
      <c r="H96" s="28" t="s">
        <v>744</v>
      </c>
      <c r="I96" s="31" t="s">
        <v>745</v>
      </c>
      <c r="J96" s="32" t="s">
        <v>746</v>
      </c>
    </row>
    <row r="97" spans="8:10">
      <c r="H97" s="28" t="s">
        <v>747</v>
      </c>
      <c r="I97" s="31" t="s">
        <v>748</v>
      </c>
      <c r="J97" s="32" t="s">
        <v>749</v>
      </c>
    </row>
    <row r="98" spans="8:10">
      <c r="H98" s="28" t="s">
        <v>747</v>
      </c>
      <c r="I98" s="31" t="s">
        <v>750</v>
      </c>
      <c r="J98" s="32" t="s">
        <v>751</v>
      </c>
    </row>
    <row r="99" spans="8:10">
      <c r="H99" s="28" t="s">
        <v>752</v>
      </c>
      <c r="I99" s="31" t="s">
        <v>753</v>
      </c>
      <c r="J99" s="32" t="s">
        <v>754</v>
      </c>
    </row>
    <row r="100" spans="8:10">
      <c r="H100" s="28" t="s">
        <v>752</v>
      </c>
      <c r="I100" s="31" t="s">
        <v>755</v>
      </c>
      <c r="J100" s="32" t="s">
        <v>756</v>
      </c>
    </row>
    <row r="101" spans="8:10">
      <c r="H101" s="28" t="s">
        <v>757</v>
      </c>
      <c r="I101" s="31" t="s">
        <v>758</v>
      </c>
      <c r="J101" s="32" t="s">
        <v>249</v>
      </c>
    </row>
    <row r="102" spans="8:10">
      <c r="H102" s="28" t="s">
        <v>759</v>
      </c>
      <c r="I102" s="31" t="s">
        <v>760</v>
      </c>
      <c r="J102" s="32" t="s">
        <v>761</v>
      </c>
    </row>
    <row r="103" spans="8:10">
      <c r="H103" s="28" t="s">
        <v>762</v>
      </c>
      <c r="I103" s="31" t="s">
        <v>763</v>
      </c>
      <c r="J103" s="32" t="s">
        <v>764</v>
      </c>
    </row>
    <row r="104" spans="8:10">
      <c r="H104" s="28" t="s">
        <v>72</v>
      </c>
      <c r="I104" s="31" t="s">
        <v>250</v>
      </c>
      <c r="J104" s="32" t="s">
        <v>251</v>
      </c>
    </row>
    <row r="105" spans="8:10">
      <c r="H105" s="28" t="s">
        <v>70</v>
      </c>
      <c r="I105" s="31" t="s">
        <v>259</v>
      </c>
      <c r="J105" s="32" t="s">
        <v>260</v>
      </c>
    </row>
    <row r="106" spans="8:10">
      <c r="H106" s="28" t="s">
        <v>70</v>
      </c>
      <c r="I106" s="31" t="s">
        <v>261</v>
      </c>
      <c r="J106" s="32" t="s">
        <v>765</v>
      </c>
    </row>
    <row r="107" spans="8:10">
      <c r="H107" s="28" t="s">
        <v>77</v>
      </c>
      <c r="I107" s="31" t="s">
        <v>262</v>
      </c>
      <c r="J107" s="32" t="s">
        <v>766</v>
      </c>
    </row>
    <row r="108" spans="8:10">
      <c r="H108" s="28" t="s">
        <v>240</v>
      </c>
      <c r="I108" s="31" t="s">
        <v>263</v>
      </c>
      <c r="J108" s="32" t="s">
        <v>264</v>
      </c>
    </row>
    <row r="109" spans="8:10">
      <c r="H109" s="28" t="s">
        <v>240</v>
      </c>
      <c r="I109" s="31" t="s">
        <v>265</v>
      </c>
      <c r="J109" s="32" t="s">
        <v>767</v>
      </c>
    </row>
    <row r="110" spans="8:10">
      <c r="H110" s="28" t="s">
        <v>57</v>
      </c>
      <c r="I110" s="31" t="s">
        <v>266</v>
      </c>
      <c r="J110" s="32" t="s">
        <v>267</v>
      </c>
    </row>
    <row r="111" spans="8:10">
      <c r="H111" s="28" t="s">
        <v>57</v>
      </c>
      <c r="I111" s="31" t="s">
        <v>268</v>
      </c>
      <c r="J111" s="32" t="s">
        <v>269</v>
      </c>
    </row>
    <row r="112" spans="8:10">
      <c r="H112" s="28" t="s">
        <v>87</v>
      </c>
      <c r="I112" s="31" t="s">
        <v>270</v>
      </c>
      <c r="J112" s="32" t="s">
        <v>271</v>
      </c>
    </row>
    <row r="113" spans="8:10">
      <c r="H113" s="28" t="s">
        <v>272</v>
      </c>
      <c r="I113" s="31" t="s">
        <v>768</v>
      </c>
      <c r="J113" s="42" t="s">
        <v>273</v>
      </c>
    </row>
    <row r="114" spans="8:10">
      <c r="H114" s="28" t="s">
        <v>274</v>
      </c>
      <c r="I114" s="31" t="s">
        <v>769</v>
      </c>
      <c r="J114" s="42" t="s">
        <v>275</v>
      </c>
    </row>
    <row r="115" spans="8:10">
      <c r="H115" s="28" t="s">
        <v>272</v>
      </c>
      <c r="I115" s="31" t="s">
        <v>770</v>
      </c>
      <c r="J115" s="41" t="s">
        <v>276</v>
      </c>
    </row>
    <row r="116" spans="8:10">
      <c r="H116" s="28" t="s">
        <v>277</v>
      </c>
      <c r="I116" s="31" t="s">
        <v>771</v>
      </c>
      <c r="J116" s="41" t="s">
        <v>278</v>
      </c>
    </row>
    <row r="117" spans="8:10">
      <c r="H117" s="28" t="s">
        <v>279</v>
      </c>
      <c r="I117" s="31" t="s">
        <v>772</v>
      </c>
      <c r="J117" s="43" t="s">
        <v>280</v>
      </c>
    </row>
    <row r="118" spans="8:10">
      <c r="H118" s="28" t="s">
        <v>279</v>
      </c>
      <c r="I118" s="31" t="s">
        <v>773</v>
      </c>
      <c r="J118" s="42" t="s">
        <v>774</v>
      </c>
    </row>
    <row r="119" spans="8:10">
      <c r="H119" s="28" t="s">
        <v>775</v>
      </c>
      <c r="I119" s="31" t="s">
        <v>776</v>
      </c>
      <c r="J119" s="32" t="s">
        <v>281</v>
      </c>
    </row>
    <row r="120" spans="8:10">
      <c r="H120" s="28" t="s">
        <v>775</v>
      </c>
      <c r="I120" s="31" t="s">
        <v>777</v>
      </c>
      <c r="J120" s="32" t="s">
        <v>778</v>
      </c>
    </row>
    <row r="121" spans="8:10">
      <c r="H121" s="28" t="s">
        <v>775</v>
      </c>
      <c r="I121" s="31" t="s">
        <v>779</v>
      </c>
      <c r="J121" s="32" t="s">
        <v>780</v>
      </c>
    </row>
    <row r="122" spans="8:10">
      <c r="H122" s="44" t="s">
        <v>85</v>
      </c>
      <c r="I122" s="45" t="s">
        <v>282</v>
      </c>
      <c r="J122" s="46" t="s">
        <v>283</v>
      </c>
    </row>
    <row r="123" spans="8:10">
      <c r="H123" s="44" t="s">
        <v>45</v>
      </c>
      <c r="I123" s="45" t="s">
        <v>284</v>
      </c>
      <c r="J123" s="46" t="s">
        <v>285</v>
      </c>
    </row>
    <row r="124" spans="8:10">
      <c r="H124" s="44" t="s">
        <v>47</v>
      </c>
      <c r="I124" s="45" t="s">
        <v>286</v>
      </c>
      <c r="J124" s="46" t="s">
        <v>287</v>
      </c>
    </row>
    <row r="125" spans="8:10">
      <c r="H125" s="44" t="s">
        <v>65</v>
      </c>
      <c r="I125" s="45" t="s">
        <v>288</v>
      </c>
      <c r="J125" s="46" t="s">
        <v>289</v>
      </c>
    </row>
    <row r="126" spans="8:10">
      <c r="H126" s="44" t="s">
        <v>59</v>
      </c>
      <c r="I126" s="45" t="s">
        <v>290</v>
      </c>
      <c r="J126" s="46" t="s">
        <v>781</v>
      </c>
    </row>
    <row r="127" spans="8:10">
      <c r="H127" s="44" t="s">
        <v>49</v>
      </c>
      <c r="I127" s="45" t="s">
        <v>291</v>
      </c>
      <c r="J127" s="46" t="s">
        <v>292</v>
      </c>
    </row>
    <row r="128" spans="8:10">
      <c r="H128" s="44" t="s">
        <v>58</v>
      </c>
      <c r="I128" s="45" t="s">
        <v>293</v>
      </c>
      <c r="J128" s="46" t="s">
        <v>294</v>
      </c>
    </row>
    <row r="129" spans="8:10">
      <c r="H129" s="44" t="s">
        <v>59</v>
      </c>
      <c r="I129" s="45" t="s">
        <v>295</v>
      </c>
      <c r="J129" s="46" t="s">
        <v>782</v>
      </c>
    </row>
    <row r="130" spans="8:10">
      <c r="H130" s="44" t="s">
        <v>59</v>
      </c>
      <c r="I130" s="45" t="s">
        <v>296</v>
      </c>
      <c r="J130" s="46" t="s">
        <v>297</v>
      </c>
    </row>
    <row r="131" spans="8:10">
      <c r="H131" s="44" t="s">
        <v>56</v>
      </c>
      <c r="I131" s="45" t="s">
        <v>298</v>
      </c>
      <c r="J131" s="46" t="s">
        <v>299</v>
      </c>
    </row>
    <row r="132" spans="8:10">
      <c r="H132" s="44" t="s">
        <v>45</v>
      </c>
      <c r="I132" s="45" t="s">
        <v>300</v>
      </c>
      <c r="J132" s="46" t="s">
        <v>783</v>
      </c>
    </row>
    <row r="133" spans="8:10">
      <c r="H133" s="44" t="s">
        <v>92</v>
      </c>
      <c r="I133" s="45" t="s">
        <v>301</v>
      </c>
      <c r="J133" s="46" t="s">
        <v>302</v>
      </c>
    </row>
    <row r="134" spans="8:10">
      <c r="H134" s="44" t="s">
        <v>82</v>
      </c>
      <c r="I134" s="45" t="s">
        <v>303</v>
      </c>
      <c r="J134" s="46" t="s">
        <v>304</v>
      </c>
    </row>
    <row r="135" spans="8:10">
      <c r="H135" s="44" t="s">
        <v>44</v>
      </c>
      <c r="I135" s="45" t="s">
        <v>305</v>
      </c>
      <c r="J135" s="46" t="s">
        <v>784</v>
      </c>
    </row>
    <row r="136" spans="8:10">
      <c r="H136" s="44" t="s">
        <v>64</v>
      </c>
      <c r="I136" s="45" t="s">
        <v>306</v>
      </c>
      <c r="J136" s="46" t="s">
        <v>307</v>
      </c>
    </row>
    <row r="137" spans="8:10">
      <c r="H137" s="44" t="s">
        <v>56</v>
      </c>
      <c r="I137" s="45" t="s">
        <v>308</v>
      </c>
      <c r="J137" s="46" t="s">
        <v>309</v>
      </c>
    </row>
    <row r="138" spans="8:10">
      <c r="H138" s="44" t="s">
        <v>56</v>
      </c>
      <c r="I138" s="45" t="s">
        <v>310</v>
      </c>
      <c r="J138" s="46" t="s">
        <v>311</v>
      </c>
    </row>
    <row r="139" spans="8:10">
      <c r="H139" s="44" t="s">
        <v>77</v>
      </c>
      <c r="I139" s="45" t="s">
        <v>312</v>
      </c>
      <c r="J139" s="46" t="s">
        <v>785</v>
      </c>
    </row>
    <row r="140" spans="8:10">
      <c r="H140" s="44" t="s">
        <v>45</v>
      </c>
      <c r="I140" s="45" t="s">
        <v>313</v>
      </c>
      <c r="J140" s="46" t="s">
        <v>786</v>
      </c>
    </row>
    <row r="141" spans="8:10">
      <c r="H141" s="44" t="s">
        <v>92</v>
      </c>
      <c r="I141" s="45" t="s">
        <v>314</v>
      </c>
      <c r="J141" s="46" t="s">
        <v>315</v>
      </c>
    </row>
    <row r="142" spans="8:10">
      <c r="H142" s="44" t="s">
        <v>44</v>
      </c>
      <c r="I142" s="45" t="s">
        <v>316</v>
      </c>
      <c r="J142" s="46" t="s">
        <v>317</v>
      </c>
    </row>
    <row r="143" spans="8:10">
      <c r="H143" s="44" t="s">
        <v>61</v>
      </c>
      <c r="I143" s="45" t="s">
        <v>318</v>
      </c>
      <c r="J143" s="46" t="s">
        <v>319</v>
      </c>
    </row>
    <row r="144" spans="8:10">
      <c r="H144" s="44" t="s">
        <v>56</v>
      </c>
      <c r="I144" s="45" t="s">
        <v>320</v>
      </c>
      <c r="J144" s="46" t="s">
        <v>321</v>
      </c>
    </row>
    <row r="145" spans="8:10">
      <c r="H145" s="28" t="s">
        <v>787</v>
      </c>
      <c r="I145" s="31" t="s">
        <v>788</v>
      </c>
      <c r="J145" s="32" t="s">
        <v>789</v>
      </c>
    </row>
    <row r="146" spans="8:10">
      <c r="H146" s="28" t="s">
        <v>775</v>
      </c>
      <c r="I146" s="31" t="s">
        <v>790</v>
      </c>
      <c r="J146" s="32" t="s">
        <v>791</v>
      </c>
    </row>
    <row r="147" spans="8:10">
      <c r="H147" s="28" t="s">
        <v>792</v>
      </c>
      <c r="I147" s="31" t="s">
        <v>793</v>
      </c>
      <c r="J147" s="32" t="s">
        <v>794</v>
      </c>
    </row>
    <row r="148" spans="8:10">
      <c r="H148" s="28" t="s">
        <v>775</v>
      </c>
      <c r="I148" s="31" t="s">
        <v>795</v>
      </c>
      <c r="J148" s="32" t="s">
        <v>796</v>
      </c>
    </row>
    <row r="149" spans="8:10">
      <c r="H149" s="28" t="s">
        <v>797</v>
      </c>
      <c r="I149" s="31" t="s">
        <v>798</v>
      </c>
      <c r="J149" s="32" t="s">
        <v>799</v>
      </c>
    </row>
    <row r="150" spans="8:10">
      <c r="H150" s="28" t="s">
        <v>797</v>
      </c>
      <c r="I150" s="31" t="s">
        <v>800</v>
      </c>
      <c r="J150" s="32" t="s">
        <v>801</v>
      </c>
    </row>
    <row r="151" spans="8:10">
      <c r="H151" s="28" t="s">
        <v>802</v>
      </c>
      <c r="I151" s="31" t="s">
        <v>803</v>
      </c>
      <c r="J151" s="32" t="s">
        <v>804</v>
      </c>
    </row>
    <row r="152" spans="8:10">
      <c r="H152" s="28" t="s">
        <v>805</v>
      </c>
      <c r="I152" s="31" t="s">
        <v>806</v>
      </c>
      <c r="J152" s="32" t="s">
        <v>807</v>
      </c>
    </row>
    <row r="153" spans="8:10">
      <c r="H153" s="28" t="s">
        <v>808</v>
      </c>
      <c r="I153" s="31" t="s">
        <v>809</v>
      </c>
      <c r="J153" s="32" t="s">
        <v>810</v>
      </c>
    </row>
    <row r="154" spans="8:10">
      <c r="H154" s="28" t="s">
        <v>808</v>
      </c>
      <c r="I154" s="31" t="s">
        <v>811</v>
      </c>
      <c r="J154" s="32" t="s">
        <v>812</v>
      </c>
    </row>
    <row r="155" spans="8:10">
      <c r="H155" s="28" t="s">
        <v>808</v>
      </c>
      <c r="I155" s="31" t="s">
        <v>813</v>
      </c>
      <c r="J155" s="32" t="s">
        <v>814</v>
      </c>
    </row>
    <row r="156" spans="8:10">
      <c r="H156" s="28" t="s">
        <v>815</v>
      </c>
      <c r="I156" s="31" t="s">
        <v>816</v>
      </c>
      <c r="J156" s="32" t="s">
        <v>817</v>
      </c>
    </row>
    <row r="157" spans="8:10">
      <c r="H157" s="28" t="s">
        <v>818</v>
      </c>
      <c r="I157" s="31" t="s">
        <v>819</v>
      </c>
      <c r="J157" s="32" t="s">
        <v>820</v>
      </c>
    </row>
    <row r="158" spans="8:10">
      <c r="H158" s="28" t="s">
        <v>808</v>
      </c>
      <c r="I158" s="31" t="s">
        <v>821</v>
      </c>
      <c r="J158" s="32" t="s">
        <v>822</v>
      </c>
    </row>
    <row r="159" spans="8:10">
      <c r="H159" s="28" t="s">
        <v>823</v>
      </c>
      <c r="I159" s="31" t="s">
        <v>824</v>
      </c>
      <c r="J159" s="32" t="s">
        <v>825</v>
      </c>
    </row>
    <row r="160" spans="8:10">
      <c r="H160" s="28" t="s">
        <v>823</v>
      </c>
      <c r="I160" s="31" t="s">
        <v>826</v>
      </c>
      <c r="J160" s="32" t="s">
        <v>827</v>
      </c>
    </row>
    <row r="161" spans="8:10">
      <c r="H161" s="28" t="s">
        <v>823</v>
      </c>
      <c r="I161" s="31" t="s">
        <v>828</v>
      </c>
      <c r="J161" s="32" t="s">
        <v>829</v>
      </c>
    </row>
    <row r="162" spans="8:10">
      <c r="H162" s="28" t="s">
        <v>792</v>
      </c>
      <c r="I162" s="31" t="s">
        <v>830</v>
      </c>
      <c r="J162" s="32" t="s">
        <v>831</v>
      </c>
    </row>
    <row r="163" spans="8:10">
      <c r="H163" s="28" t="s">
        <v>792</v>
      </c>
      <c r="I163" s="31" t="s">
        <v>832</v>
      </c>
      <c r="J163" s="32" t="s">
        <v>833</v>
      </c>
    </row>
    <row r="164" spans="8:10">
      <c r="H164" s="28" t="s">
        <v>834</v>
      </c>
      <c r="I164" s="31" t="s">
        <v>835</v>
      </c>
      <c r="J164" s="32" t="s">
        <v>836</v>
      </c>
    </row>
    <row r="165" spans="8:10">
      <c r="H165" s="28" t="s">
        <v>272</v>
      </c>
      <c r="I165" s="31" t="s">
        <v>837</v>
      </c>
      <c r="J165" s="32" t="s">
        <v>838</v>
      </c>
    </row>
    <row r="166" spans="8:10">
      <c r="H166" s="28" t="s">
        <v>839</v>
      </c>
      <c r="I166" s="31" t="s">
        <v>840</v>
      </c>
      <c r="J166" s="32" t="s">
        <v>841</v>
      </c>
    </row>
    <row r="167" spans="8:10">
      <c r="H167" s="28" t="s">
        <v>842</v>
      </c>
      <c r="I167" s="31" t="s">
        <v>843</v>
      </c>
      <c r="J167" s="32" t="s">
        <v>844</v>
      </c>
    </row>
    <row r="168" spans="8:10">
      <c r="H168" s="28" t="s">
        <v>845</v>
      </c>
      <c r="I168" s="31" t="s">
        <v>846</v>
      </c>
      <c r="J168" s="32" t="s">
        <v>847</v>
      </c>
    </row>
    <row r="169" spans="8:10">
      <c r="H169" s="28" t="s">
        <v>848</v>
      </c>
      <c r="I169" s="31" t="s">
        <v>849</v>
      </c>
      <c r="J169" s="32" t="s">
        <v>850</v>
      </c>
    </row>
    <row r="170" spans="8:10">
      <c r="H170" s="28" t="s">
        <v>848</v>
      </c>
      <c r="I170" s="31" t="s">
        <v>851</v>
      </c>
      <c r="J170" s="32" t="s">
        <v>852</v>
      </c>
    </row>
    <row r="171" spans="8:10">
      <c r="H171" s="28" t="s">
        <v>853</v>
      </c>
      <c r="I171" s="31" t="s">
        <v>854</v>
      </c>
      <c r="J171" s="32" t="s">
        <v>855</v>
      </c>
    </row>
    <row r="172" spans="8:10">
      <c r="H172" s="28" t="s">
        <v>856</v>
      </c>
      <c r="I172" s="31" t="s">
        <v>857</v>
      </c>
      <c r="J172" s="32" t="s">
        <v>858</v>
      </c>
    </row>
    <row r="173" spans="8:10">
      <c r="H173" s="28" t="s">
        <v>859</v>
      </c>
      <c r="I173" s="31" t="s">
        <v>860</v>
      </c>
      <c r="J173" s="32" t="s">
        <v>861</v>
      </c>
    </row>
    <row r="174" spans="8:10">
      <c r="H174" s="28" t="s">
        <v>862</v>
      </c>
      <c r="I174" s="31" t="s">
        <v>863</v>
      </c>
      <c r="J174" s="32" t="s">
        <v>864</v>
      </c>
    </row>
    <row r="175" spans="8:10">
      <c r="H175" s="28" t="s">
        <v>842</v>
      </c>
      <c r="I175" s="31" t="s">
        <v>865</v>
      </c>
      <c r="J175" s="32" t="s">
        <v>866</v>
      </c>
    </row>
    <row r="176" spans="8:10">
      <c r="H176" s="28" t="s">
        <v>867</v>
      </c>
      <c r="I176" s="31" t="s">
        <v>868</v>
      </c>
      <c r="J176" s="32" t="s">
        <v>869</v>
      </c>
    </row>
    <row r="177" spans="8:10">
      <c r="H177" s="28" t="s">
        <v>870</v>
      </c>
      <c r="I177" s="31" t="s">
        <v>871</v>
      </c>
      <c r="J177" s="32" t="s">
        <v>872</v>
      </c>
    </row>
    <row r="178" spans="8:10">
      <c r="H178" s="28" t="s">
        <v>870</v>
      </c>
      <c r="I178" s="31" t="s">
        <v>873</v>
      </c>
      <c r="J178" s="32" t="s">
        <v>874</v>
      </c>
    </row>
    <row r="179" spans="8:10">
      <c r="H179" s="28" t="s">
        <v>875</v>
      </c>
      <c r="I179" s="31" t="s">
        <v>876</v>
      </c>
      <c r="J179" s="32" t="s">
        <v>877</v>
      </c>
    </row>
    <row r="180" spans="8:10">
      <c r="H180" s="28" t="s">
        <v>878</v>
      </c>
      <c r="I180" s="31" t="s">
        <v>879</v>
      </c>
      <c r="J180" s="32" t="s">
        <v>880</v>
      </c>
    </row>
    <row r="181" spans="8:10">
      <c r="H181" s="28" t="s">
        <v>881</v>
      </c>
      <c r="I181" s="31" t="s">
        <v>882</v>
      </c>
      <c r="J181" s="32" t="s">
        <v>883</v>
      </c>
    </row>
    <row r="182" spans="8:10">
      <c r="H182" s="28" t="s">
        <v>870</v>
      </c>
      <c r="I182" s="31" t="s">
        <v>884</v>
      </c>
      <c r="J182" s="32" t="s">
        <v>885</v>
      </c>
    </row>
    <row r="183" spans="8:10">
      <c r="H183" s="28" t="s">
        <v>870</v>
      </c>
      <c r="I183" s="31" t="s">
        <v>886</v>
      </c>
      <c r="J183" s="32" t="s">
        <v>887</v>
      </c>
    </row>
    <row r="184" spans="8:10">
      <c r="H184" s="28" t="s">
        <v>888</v>
      </c>
      <c r="I184" s="31" t="s">
        <v>889</v>
      </c>
      <c r="J184" s="32" t="s">
        <v>890</v>
      </c>
    </row>
    <row r="185" spans="8:10">
      <c r="H185" s="28" t="s">
        <v>859</v>
      </c>
      <c r="I185" s="31" t="s">
        <v>891</v>
      </c>
      <c r="J185" s="32" t="s">
        <v>892</v>
      </c>
    </row>
    <row r="186" spans="8:10">
      <c r="H186" s="28" t="s">
        <v>859</v>
      </c>
      <c r="I186" s="31" t="s">
        <v>893</v>
      </c>
      <c r="J186" s="32" t="s">
        <v>894</v>
      </c>
    </row>
    <row r="187" spans="8:10">
      <c r="H187" s="28" t="s">
        <v>895</v>
      </c>
      <c r="I187" s="31" t="s">
        <v>896</v>
      </c>
      <c r="J187" s="32" t="s">
        <v>897</v>
      </c>
    </row>
    <row r="188" spans="8:10">
      <c r="H188" s="28" t="s">
        <v>898</v>
      </c>
      <c r="I188" s="31" t="s">
        <v>899</v>
      </c>
      <c r="J188" s="32" t="s">
        <v>900</v>
      </c>
    </row>
    <row r="189" spans="8:10">
      <c r="H189" s="28" t="s">
        <v>895</v>
      </c>
      <c r="I189" s="31" t="s">
        <v>901</v>
      </c>
      <c r="J189" s="32" t="s">
        <v>902</v>
      </c>
    </row>
    <row r="190" spans="8:10">
      <c r="H190" s="28" t="s">
        <v>898</v>
      </c>
      <c r="I190" s="31" t="s">
        <v>903</v>
      </c>
      <c r="J190" s="32" t="s">
        <v>904</v>
      </c>
    </row>
    <row r="191" spans="8:10">
      <c r="H191" s="28" t="s">
        <v>895</v>
      </c>
      <c r="I191" s="31" t="s">
        <v>905</v>
      </c>
      <c r="J191" s="32" t="s">
        <v>906</v>
      </c>
    </row>
    <row r="192" spans="8:10">
      <c r="H192" s="28" t="s">
        <v>867</v>
      </c>
      <c r="I192" s="31" t="s">
        <v>907</v>
      </c>
      <c r="J192" s="32" t="s">
        <v>908</v>
      </c>
    </row>
    <row r="193" spans="8:10">
      <c r="H193" s="28" t="s">
        <v>909</v>
      </c>
      <c r="I193" s="31" t="s">
        <v>910</v>
      </c>
      <c r="J193" s="32" t="s">
        <v>911</v>
      </c>
    </row>
    <row r="194" spans="8:10">
      <c r="H194" s="28" t="s">
        <v>909</v>
      </c>
      <c r="I194" s="31" t="s">
        <v>912</v>
      </c>
      <c r="J194" s="32" t="s">
        <v>913</v>
      </c>
    </row>
    <row r="195" spans="8:10">
      <c r="H195" s="28" t="s">
        <v>914</v>
      </c>
      <c r="I195" s="31" t="s">
        <v>915</v>
      </c>
      <c r="J195" s="32" t="s">
        <v>916</v>
      </c>
    </row>
    <row r="196" spans="8:10">
      <c r="H196" s="28" t="s">
        <v>917</v>
      </c>
      <c r="I196" s="31" t="s">
        <v>915</v>
      </c>
      <c r="J196" s="32" t="s">
        <v>916</v>
      </c>
    </row>
    <row r="197" spans="8:10">
      <c r="H197" s="28" t="s">
        <v>918</v>
      </c>
      <c r="I197" s="31" t="s">
        <v>919</v>
      </c>
      <c r="J197" s="32" t="s">
        <v>920</v>
      </c>
    </row>
    <row r="198" spans="8:10">
      <c r="H198" s="28" t="s">
        <v>921</v>
      </c>
      <c r="I198" s="31" t="s">
        <v>922</v>
      </c>
      <c r="J198" s="32" t="s">
        <v>923</v>
      </c>
    </row>
    <row r="199" spans="8:10">
      <c r="H199" s="28" t="s">
        <v>924</v>
      </c>
      <c r="I199" s="31" t="s">
        <v>925</v>
      </c>
      <c r="J199" s="32" t="s">
        <v>926</v>
      </c>
    </row>
    <row r="200" spans="8:10">
      <c r="H200" s="28" t="s">
        <v>927</v>
      </c>
      <c r="I200" s="31" t="s">
        <v>928</v>
      </c>
      <c r="J200" s="32" t="s">
        <v>929</v>
      </c>
    </row>
    <row r="201" spans="8:10">
      <c r="H201" s="28" t="s">
        <v>930</v>
      </c>
      <c r="I201" s="31" t="s">
        <v>931</v>
      </c>
      <c r="J201" s="32" t="s">
        <v>932</v>
      </c>
    </row>
    <row r="202" spans="8:10">
      <c r="H202" s="28" t="s">
        <v>934</v>
      </c>
      <c r="I202" s="31" t="s">
        <v>935</v>
      </c>
      <c r="J202" s="32" t="s">
        <v>936</v>
      </c>
    </row>
    <row r="203" spans="8:10">
      <c r="H203" s="28" t="s">
        <v>937</v>
      </c>
      <c r="I203" s="31" t="s">
        <v>935</v>
      </c>
      <c r="J203" s="32" t="s">
        <v>936</v>
      </c>
    </row>
    <row r="204" spans="8:10">
      <c r="H204" s="28" t="s">
        <v>938</v>
      </c>
      <c r="I204" s="31" t="s">
        <v>939</v>
      </c>
      <c r="J204" s="32" t="s">
        <v>940</v>
      </c>
    </row>
    <row r="205" spans="8:10">
      <c r="H205" s="28" t="s">
        <v>938</v>
      </c>
      <c r="I205" s="31" t="s">
        <v>941</v>
      </c>
      <c r="J205" s="32" t="s">
        <v>942</v>
      </c>
    </row>
    <row r="206" spans="8:10">
      <c r="H206" s="28" t="s">
        <v>938</v>
      </c>
      <c r="I206" s="31" t="s">
        <v>943</v>
      </c>
      <c r="J206" s="32" t="s">
        <v>944</v>
      </c>
    </row>
    <row r="207" spans="8:10">
      <c r="H207" s="28" t="s">
        <v>875</v>
      </c>
      <c r="I207" s="31" t="s">
        <v>945</v>
      </c>
      <c r="J207" s="32" t="s">
        <v>946</v>
      </c>
    </row>
    <row r="208" spans="8:10">
      <c r="H208" s="28" t="s">
        <v>875</v>
      </c>
      <c r="I208" s="31" t="s">
        <v>947</v>
      </c>
      <c r="J208" s="32" t="s">
        <v>948</v>
      </c>
    </row>
    <row r="209" spans="8:10">
      <c r="H209" s="28" t="s">
        <v>949</v>
      </c>
      <c r="I209" s="31" t="s">
        <v>950</v>
      </c>
      <c r="J209" s="32" t="s">
        <v>951</v>
      </c>
    </row>
    <row r="210" spans="8:10">
      <c r="H210" s="28" t="s">
        <v>856</v>
      </c>
      <c r="I210" s="31" t="s">
        <v>952</v>
      </c>
      <c r="J210" s="32" t="s">
        <v>953</v>
      </c>
    </row>
    <row r="211" spans="8:10">
      <c r="H211" s="28" t="s">
        <v>954</v>
      </c>
      <c r="I211" s="31" t="s">
        <v>955</v>
      </c>
      <c r="J211" s="32" t="s">
        <v>956</v>
      </c>
    </row>
    <row r="212" spans="8:10">
      <c r="H212" s="28" t="s">
        <v>918</v>
      </c>
      <c r="I212" s="31" t="s">
        <v>957</v>
      </c>
      <c r="J212" s="32" t="s">
        <v>958</v>
      </c>
    </row>
    <row r="213" spans="8:10">
      <c r="H213" s="28" t="s">
        <v>862</v>
      </c>
      <c r="I213" s="31" t="s">
        <v>959</v>
      </c>
      <c r="J213" s="32" t="s">
        <v>960</v>
      </c>
    </row>
    <row r="214" spans="8:10">
      <c r="H214" s="28" t="s">
        <v>961</v>
      </c>
      <c r="I214" s="31" t="s">
        <v>962</v>
      </c>
      <c r="J214" s="32" t="s">
        <v>963</v>
      </c>
    </row>
    <row r="215" spans="8:10">
      <c r="H215" s="28" t="s">
        <v>921</v>
      </c>
      <c r="I215" s="31" t="s">
        <v>964</v>
      </c>
      <c r="J215" s="32" t="s">
        <v>965</v>
      </c>
    </row>
    <row r="216" spans="8:10">
      <c r="H216" s="28" t="s">
        <v>966</v>
      </c>
      <c r="I216" s="31" t="s">
        <v>967</v>
      </c>
      <c r="J216" s="32" t="s">
        <v>968</v>
      </c>
    </row>
    <row r="217" spans="8:10">
      <c r="H217" s="28" t="s">
        <v>862</v>
      </c>
      <c r="I217" s="31" t="s">
        <v>969</v>
      </c>
      <c r="J217" s="32" t="s">
        <v>970</v>
      </c>
    </row>
    <row r="218" spans="8:10">
      <c r="H218" s="28" t="s">
        <v>930</v>
      </c>
      <c r="I218" s="31" t="s">
        <v>971</v>
      </c>
      <c r="J218" s="32" t="s">
        <v>972</v>
      </c>
    </row>
    <row r="219" spans="8:10">
      <c r="H219" s="28" t="s">
        <v>937</v>
      </c>
      <c r="I219" s="31" t="s">
        <v>973</v>
      </c>
      <c r="J219" s="32" t="s">
        <v>974</v>
      </c>
    </row>
    <row r="220" spans="8:10">
      <c r="H220" s="28" t="s">
        <v>881</v>
      </c>
      <c r="I220" s="31" t="s">
        <v>975</v>
      </c>
      <c r="J220" s="32" t="s">
        <v>976</v>
      </c>
    </row>
    <row r="221" spans="8:10">
      <c r="H221" s="28" t="s">
        <v>977</v>
      </c>
      <c r="I221" s="31" t="s">
        <v>978</v>
      </c>
      <c r="J221" s="32" t="s">
        <v>979</v>
      </c>
    </row>
    <row r="222" spans="8:10">
      <c r="H222" s="28" t="s">
        <v>875</v>
      </c>
      <c r="I222" s="31" t="s">
        <v>980</v>
      </c>
      <c r="J222" s="32" t="s">
        <v>981</v>
      </c>
    </row>
    <row r="223" spans="8:10">
      <c r="H223" s="28" t="s">
        <v>938</v>
      </c>
      <c r="I223" s="31" t="s">
        <v>982</v>
      </c>
      <c r="J223" s="32" t="s">
        <v>983</v>
      </c>
    </row>
    <row r="224" spans="8:10">
      <c r="H224" s="28" t="s">
        <v>938</v>
      </c>
      <c r="I224" s="31" t="s">
        <v>984</v>
      </c>
      <c r="J224" s="32" t="s">
        <v>985</v>
      </c>
    </row>
    <row r="225" spans="8:10">
      <c r="H225" s="28" t="s">
        <v>986</v>
      </c>
      <c r="I225" s="31" t="s">
        <v>987</v>
      </c>
      <c r="J225" s="32" t="s">
        <v>988</v>
      </c>
    </row>
    <row r="226" spans="8:10">
      <c r="H226" s="28" t="s">
        <v>949</v>
      </c>
      <c r="I226" s="31" t="s">
        <v>989</v>
      </c>
      <c r="J226" s="32" t="s">
        <v>990</v>
      </c>
    </row>
    <row r="227" spans="8:10">
      <c r="H227" s="28" t="s">
        <v>875</v>
      </c>
      <c r="I227" s="31" t="s">
        <v>991</v>
      </c>
      <c r="J227" s="32" t="s">
        <v>992</v>
      </c>
    </row>
    <row r="228" spans="8:10">
      <c r="H228" s="28" t="s">
        <v>993</v>
      </c>
      <c r="I228" s="31" t="s">
        <v>994</v>
      </c>
      <c r="J228" s="32" t="s">
        <v>995</v>
      </c>
    </row>
    <row r="229" spans="8:10">
      <c r="H229" s="28" t="s">
        <v>993</v>
      </c>
      <c r="I229" s="31" t="s">
        <v>996</v>
      </c>
      <c r="J229" s="32" t="s">
        <v>997</v>
      </c>
    </row>
    <row r="230" spans="8:10">
      <c r="H230" s="28" t="s">
        <v>862</v>
      </c>
      <c r="I230" s="31" t="s">
        <v>998</v>
      </c>
      <c r="J230" s="32" t="s">
        <v>999</v>
      </c>
    </row>
    <row r="231" spans="8:10">
      <c r="H231" s="28" t="s">
        <v>1000</v>
      </c>
      <c r="I231" s="31" t="s">
        <v>1001</v>
      </c>
      <c r="J231" s="32" t="s">
        <v>999</v>
      </c>
    </row>
    <row r="232" spans="8:10">
      <c r="H232" s="28" t="s">
        <v>1002</v>
      </c>
      <c r="I232" s="31" t="s">
        <v>1003</v>
      </c>
      <c r="J232" s="42" t="s">
        <v>1004</v>
      </c>
    </row>
    <row r="233" spans="8:10">
      <c r="H233" s="28" t="s">
        <v>1005</v>
      </c>
      <c r="I233" s="31" t="s">
        <v>1006</v>
      </c>
      <c r="J233" s="32" t="s">
        <v>1007</v>
      </c>
    </row>
    <row r="234" spans="8:10">
      <c r="H234" s="28" t="s">
        <v>272</v>
      </c>
      <c r="I234" s="31" t="s">
        <v>1008</v>
      </c>
      <c r="J234" s="42" t="s">
        <v>1009</v>
      </c>
    </row>
    <row r="235" spans="8:10">
      <c r="H235" s="28" t="s">
        <v>1010</v>
      </c>
      <c r="I235" s="31" t="s">
        <v>1011</v>
      </c>
      <c r="J235" s="32" t="s">
        <v>1012</v>
      </c>
    </row>
    <row r="236" spans="8:10">
      <c r="H236" s="28" t="s">
        <v>1010</v>
      </c>
      <c r="I236" s="31" t="s">
        <v>1013</v>
      </c>
      <c r="J236" s="42" t="s">
        <v>1014</v>
      </c>
    </row>
    <row r="237" spans="8:10">
      <c r="H237" s="28" t="s">
        <v>1015</v>
      </c>
      <c r="I237" s="31" t="s">
        <v>1016</v>
      </c>
      <c r="J237" s="42" t="s">
        <v>1017</v>
      </c>
    </row>
    <row r="238" spans="8:10">
      <c r="H238" s="28" t="s">
        <v>1018</v>
      </c>
      <c r="I238" s="31" t="s">
        <v>1019</v>
      </c>
      <c r="J238" s="32" t="s">
        <v>1020</v>
      </c>
    </row>
    <row r="239" spans="8:10">
      <c r="H239" s="28" t="s">
        <v>1021</v>
      </c>
      <c r="I239" s="31" t="s">
        <v>1022</v>
      </c>
      <c r="J239" s="32" t="s">
        <v>1023</v>
      </c>
    </row>
    <row r="240" spans="8:10">
      <c r="H240" s="28" t="s">
        <v>1021</v>
      </c>
      <c r="I240" s="31" t="s">
        <v>1024</v>
      </c>
      <c r="J240" s="32" t="s">
        <v>1025</v>
      </c>
    </row>
    <row r="241" spans="8:10">
      <c r="H241" s="28" t="s">
        <v>1026</v>
      </c>
      <c r="I241" s="31" t="s">
        <v>1027</v>
      </c>
      <c r="J241" s="42" t="s">
        <v>1028</v>
      </c>
    </row>
    <row r="242" spans="8:10">
      <c r="H242" s="28" t="s">
        <v>1029</v>
      </c>
      <c r="I242" s="31" t="s">
        <v>1030</v>
      </c>
      <c r="J242" s="42" t="s">
        <v>1031</v>
      </c>
    </row>
    <row r="243" spans="8:10">
      <c r="H243" s="28" t="s">
        <v>1032</v>
      </c>
      <c r="I243" s="31" t="s">
        <v>1033</v>
      </c>
      <c r="J243" s="32" t="s">
        <v>1034</v>
      </c>
    </row>
    <row r="244" spans="8:10">
      <c r="H244" s="28" t="s">
        <v>1010</v>
      </c>
      <c r="I244" s="31" t="s">
        <v>1035</v>
      </c>
      <c r="J244" s="32" t="s">
        <v>1036</v>
      </c>
    </row>
    <row r="245" spans="8:10">
      <c r="H245" s="28" t="s">
        <v>1037</v>
      </c>
      <c r="I245" s="31" t="s">
        <v>1038</v>
      </c>
      <c r="J245" s="32" t="s">
        <v>1039</v>
      </c>
    </row>
    <row r="246" spans="8:10">
      <c r="H246" s="28" t="s">
        <v>1040</v>
      </c>
      <c r="I246" s="31" t="s">
        <v>1041</v>
      </c>
      <c r="J246" s="32" t="s">
        <v>1042</v>
      </c>
    </row>
    <row r="247" spans="8:10">
      <c r="H247" s="28" t="s">
        <v>1040</v>
      </c>
      <c r="I247" s="31" t="s">
        <v>1043</v>
      </c>
      <c r="J247" s="32" t="s">
        <v>1044</v>
      </c>
    </row>
    <row r="248" spans="8:10">
      <c r="H248" s="28" t="s">
        <v>1045</v>
      </c>
      <c r="I248" s="31" t="s">
        <v>1046</v>
      </c>
      <c r="J248" s="32" t="s">
        <v>1047</v>
      </c>
    </row>
    <row r="249" spans="8:10">
      <c r="H249" s="28" t="s">
        <v>1048</v>
      </c>
      <c r="I249" s="31" t="s">
        <v>1049</v>
      </c>
      <c r="J249" s="32" t="s">
        <v>1050</v>
      </c>
    </row>
    <row r="250" spans="8:10">
      <c r="H250" s="28" t="s">
        <v>1048</v>
      </c>
      <c r="I250" s="31" t="s">
        <v>1051</v>
      </c>
      <c r="J250" s="32" t="s">
        <v>1052</v>
      </c>
    </row>
    <row r="251" spans="8:10">
      <c r="H251" s="28" t="s">
        <v>1032</v>
      </c>
      <c r="I251" s="31" t="s">
        <v>1053</v>
      </c>
      <c r="J251" s="32" t="s">
        <v>1054</v>
      </c>
    </row>
    <row r="252" spans="8:10">
      <c r="H252" s="28" t="s">
        <v>1055</v>
      </c>
      <c r="I252" s="31" t="s">
        <v>1056</v>
      </c>
      <c r="J252" s="42" t="s">
        <v>1057</v>
      </c>
    </row>
    <row r="253" spans="8:10">
      <c r="H253" s="28" t="s">
        <v>1058</v>
      </c>
      <c r="I253" s="31" t="s">
        <v>1059</v>
      </c>
      <c r="J253" s="42" t="s">
        <v>1060</v>
      </c>
    </row>
    <row r="254" spans="8:10">
      <c r="H254" s="28" t="s">
        <v>1058</v>
      </c>
      <c r="I254" s="31" t="s">
        <v>1061</v>
      </c>
      <c r="J254" s="32" t="s">
        <v>1062</v>
      </c>
    </row>
    <row r="255" spans="8:10">
      <c r="H255" s="28" t="s">
        <v>1058</v>
      </c>
      <c r="I255" s="31" t="s">
        <v>1063</v>
      </c>
      <c r="J255" s="32" t="s">
        <v>1064</v>
      </c>
    </row>
    <row r="256" spans="8:10">
      <c r="H256" s="28" t="s">
        <v>1058</v>
      </c>
      <c r="I256" s="31" t="s">
        <v>1065</v>
      </c>
      <c r="J256" s="32" t="s">
        <v>1066</v>
      </c>
    </row>
    <row r="257" spans="8:10">
      <c r="H257" s="28" t="s">
        <v>1058</v>
      </c>
      <c r="I257" s="31" t="s">
        <v>1067</v>
      </c>
      <c r="J257" s="32" t="s">
        <v>1068</v>
      </c>
    </row>
    <row r="258" spans="8:10">
      <c r="H258" s="28" t="s">
        <v>1069</v>
      </c>
      <c r="I258" s="31" t="s">
        <v>1070</v>
      </c>
      <c r="J258" s="32" t="s">
        <v>1071</v>
      </c>
    </row>
    <row r="259" spans="8:10">
      <c r="H259" s="28" t="s">
        <v>1072</v>
      </c>
      <c r="I259" s="31" t="s">
        <v>1073</v>
      </c>
      <c r="J259" s="42" t="s">
        <v>1074</v>
      </c>
    </row>
    <row r="260" spans="8:10">
      <c r="H260" s="28" t="s">
        <v>362</v>
      </c>
      <c r="I260" s="31" t="s">
        <v>1108</v>
      </c>
      <c r="J260" s="73" t="s">
        <v>1107</v>
      </c>
    </row>
    <row r="261" spans="8:10">
      <c r="H261" s="28" t="s">
        <v>933</v>
      </c>
      <c r="I261" s="31" t="s">
        <v>1109</v>
      </c>
      <c r="J261" s="32" t="s">
        <v>1110</v>
      </c>
    </row>
    <row r="262" spans="8:10">
      <c r="H262" s="28" t="s">
        <v>362</v>
      </c>
      <c r="I262" s="31" t="s">
        <v>1112</v>
      </c>
      <c r="J262" s="32" t="s">
        <v>1111</v>
      </c>
    </row>
    <row r="263" spans="8:10">
      <c r="H263" s="28" t="s">
        <v>362</v>
      </c>
      <c r="I263" s="31" t="s">
        <v>1128</v>
      </c>
      <c r="J263" s="73" t="s">
        <v>1127</v>
      </c>
    </row>
    <row r="264" spans="8:10">
      <c r="H264" s="28" t="s">
        <v>364</v>
      </c>
      <c r="I264" s="31" t="s">
        <v>1238</v>
      </c>
      <c r="J264" s="73" t="s">
        <v>1237</v>
      </c>
    </row>
    <row r="265" spans="8:10">
      <c r="H265" s="28" t="s">
        <v>363</v>
      </c>
      <c r="I265" s="31" t="s">
        <v>1385</v>
      </c>
      <c r="J265" s="73" t="s">
        <v>1384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Worksheet</vt:lpstr>
      <vt:lpstr>Worksheet2</vt:lpstr>
      <vt:lpstr>list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82108</cp:lastModifiedBy>
  <cp:lastPrinted>2018-11-05T11:18:10Z</cp:lastPrinted>
  <dcterms:created xsi:type="dcterms:W3CDTF">2018-10-31T07:32:31Z</dcterms:created>
  <dcterms:modified xsi:type="dcterms:W3CDTF">2021-01-20T04:12:34Z</dcterms:modified>
</cp:coreProperties>
</file>